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/>
  <xr:revisionPtr revIDLastSave="0" documentId="13_ncr:1_{D8C0A20D-8714-477F-BE24-6062E0AE6A19}" xr6:coauthVersionLast="47" xr6:coauthVersionMax="47" xr10:uidLastSave="{00000000-0000-0000-0000-000000000000}"/>
  <workbookProtection workbookAlgorithmName="SHA-512" workbookHashValue="//xHupLOVvZbQFeQku1ayGL/mAb5a9fUj4WytcDeQjd2vUdaASO7Pq01n8xeNb6qALDOMcnnl7/2dNekqg/veg==" workbookSaltValue="r6/XKZ1tStJm+0VCaIDaeA==" workbookSpinCount="100000" lockStructure="1"/>
  <bookViews>
    <workbookView xWindow="-120" yWindow="-120" windowWidth="29040" windowHeight="15840" firstSheet="2" activeTab="2" xr2:uid="{00000000-000D-0000-FFFF-FFFF00000000}"/>
  </bookViews>
  <sheets>
    <sheet name="الحوافز SNIP " sheetId="1" state="hidden" r:id="rId1"/>
    <sheet name="التعريفات" sheetId="3" state="hidden" r:id="rId2"/>
    <sheet name="Calculater Incentives2022" sheetId="12" r:id="rId3"/>
  </sheets>
  <definedNames>
    <definedName name="_xlnm._FilterDatabase" localSheetId="1" hidden="1">التعريفات!$B$3:$B$4</definedName>
    <definedName name="_xlnm.Criteria" localSheetId="1">التعريفات!$B$2</definedName>
    <definedName name="_xlnm.Extract" localSheetId="1">التعريفات!$C$2</definedName>
    <definedName name="_xlnm.Print_Area" localSheetId="0">'الحوافز SNIP '!$A$1:$BD$37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" i="1" l="1"/>
  <c r="AL6" i="1"/>
  <c r="AL7" i="1"/>
  <c r="AL8" i="1"/>
  <c r="AL9" i="1"/>
  <c r="AL10" i="1"/>
  <c r="AL11" i="1"/>
  <c r="AR7" i="1"/>
  <c r="AR8" i="1"/>
  <c r="AR9" i="1"/>
  <c r="AR10" i="1"/>
  <c r="AR11" i="1"/>
  <c r="AQ7" i="1"/>
  <c r="AQ8" i="1"/>
  <c r="AQ9" i="1"/>
  <c r="AQ10" i="1"/>
  <c r="AQ11" i="1"/>
  <c r="AP7" i="1"/>
  <c r="AP8" i="1"/>
  <c r="AP9" i="1"/>
  <c r="AP10" i="1"/>
  <c r="AP11" i="1"/>
  <c r="AO7" i="1"/>
  <c r="AO8" i="1"/>
  <c r="AO9" i="1"/>
  <c r="AO10" i="1"/>
  <c r="AO11" i="1"/>
  <c r="AE2" i="1"/>
  <c r="M2" i="1"/>
  <c r="M3" i="1" s="1"/>
  <c r="M4" i="1" s="1"/>
  <c r="M5" i="1" s="1"/>
  <c r="M6" i="1" s="1"/>
  <c r="M7" i="1" s="1"/>
  <c r="M8" i="1" s="1"/>
  <c r="M9" i="1" s="1"/>
  <c r="M10" i="1" s="1"/>
  <c r="M11" i="1" s="1"/>
  <c r="A25" i="12"/>
  <c r="AA11" i="1"/>
  <c r="AA10" i="1"/>
  <c r="AA9" i="1"/>
  <c r="AA8" i="1"/>
  <c r="AA7" i="1"/>
  <c r="AA6" i="1"/>
  <c r="AA4" i="1"/>
  <c r="AA3" i="1"/>
  <c r="AA2" i="1"/>
  <c r="V2" i="1"/>
  <c r="V3" i="1" s="1"/>
  <c r="V4" i="1" s="1"/>
  <c r="V5" i="1" s="1"/>
  <c r="V6" i="1" s="1"/>
  <c r="V7" i="1" s="1"/>
  <c r="V8" i="1" s="1"/>
  <c r="V9" i="1" s="1"/>
  <c r="V10" i="1" s="1"/>
  <c r="V11" i="1" s="1"/>
  <c r="T2" i="1"/>
  <c r="T3" i="1" s="1"/>
  <c r="AE11" i="1"/>
  <c r="AE10" i="1"/>
  <c r="AE9" i="1"/>
  <c r="AE8" i="1"/>
  <c r="AE7" i="1"/>
  <c r="AE6" i="1"/>
  <c r="AE5" i="1"/>
  <c r="AE4" i="1"/>
  <c r="AE3" i="1"/>
  <c r="AD11" i="1"/>
  <c r="AF11" i="1" s="1"/>
  <c r="AD10" i="1"/>
  <c r="AF10" i="1" s="1"/>
  <c r="AD9" i="1"/>
  <c r="AF9" i="1" s="1"/>
  <c r="AD8" i="1"/>
  <c r="AD7" i="1"/>
  <c r="AF7" i="1" s="1"/>
  <c r="AD6" i="1"/>
  <c r="AF6" i="1" s="1"/>
  <c r="AD5" i="1"/>
  <c r="AF5" i="1" s="1"/>
  <c r="AD4" i="1"/>
  <c r="AF4" i="1" s="1"/>
  <c r="AD3" i="1"/>
  <c r="AF3" i="1" s="1"/>
  <c r="AG3" i="1" s="1"/>
  <c r="AD2" i="1"/>
  <c r="F2" i="1"/>
  <c r="A21" i="12"/>
  <c r="AC2" i="1"/>
  <c r="AB2" i="1"/>
  <c r="K2" i="1"/>
  <c r="J2" i="1"/>
  <c r="I2" i="1"/>
  <c r="R2" i="1"/>
  <c r="Q2" i="1"/>
  <c r="P2" i="1"/>
  <c r="O2" i="1"/>
  <c r="H2" i="1"/>
  <c r="G2" i="1"/>
  <c r="E2" i="1"/>
  <c r="D2" i="1"/>
  <c r="B2" i="1"/>
  <c r="L28" i="1"/>
  <c r="J28" i="1"/>
  <c r="AL5" i="1" l="1"/>
  <c r="AR5" i="1"/>
  <c r="AQ5" i="1"/>
  <c r="AP5" i="1"/>
  <c r="AO5" i="1"/>
  <c r="AR6" i="1"/>
  <c r="AQ6" i="1"/>
  <c r="AP6" i="1"/>
  <c r="AO6" i="1"/>
  <c r="AS2" i="1"/>
  <c r="AO2" i="1" s="1"/>
  <c r="AS8" i="1"/>
  <c r="AS10" i="1"/>
  <c r="AS11" i="1"/>
  <c r="AS9" i="1"/>
  <c r="AS7" i="1"/>
  <c r="AS6" i="1"/>
  <c r="AS5" i="1"/>
  <c r="AS4" i="1"/>
  <c r="AR4" i="1" s="1"/>
  <c r="AS3" i="1"/>
  <c r="S2" i="1"/>
  <c r="T4" i="1"/>
  <c r="W3" i="1"/>
  <c r="Y3" i="1" s="1"/>
  <c r="W2" i="1"/>
  <c r="Y2" i="1" s="1"/>
  <c r="AG4" i="1"/>
  <c r="AP4" i="1" l="1"/>
  <c r="AU4" i="1"/>
  <c r="AR2" i="1"/>
  <c r="AP2" i="1"/>
  <c r="AQ3" i="1"/>
  <c r="AT3" i="1" s="1"/>
  <c r="AP3" i="1"/>
  <c r="AO3" i="1"/>
  <c r="AR3" i="1"/>
  <c r="AU3" i="1" s="1"/>
  <c r="AQ4" i="1"/>
  <c r="AT4" i="1" s="1"/>
  <c r="AO4" i="1"/>
  <c r="X3" i="1"/>
  <c r="X2" i="1"/>
  <c r="AQ2" i="1" s="1"/>
  <c r="B24" i="12"/>
  <c r="AF8" i="1" s="1"/>
  <c r="T5" i="1"/>
  <c r="W4" i="1"/>
  <c r="Y4" i="1" s="1"/>
  <c r="AG5" i="1"/>
  <c r="AT5" i="1" s="1"/>
  <c r="AU5" i="1" l="1"/>
  <c r="AU2" i="1"/>
  <c r="AT2" i="1"/>
  <c r="X4" i="1"/>
  <c r="W5" i="1"/>
  <c r="T6" i="1"/>
  <c r="AG6" i="1"/>
  <c r="AU6" i="1" l="1"/>
  <c r="AT6" i="1"/>
  <c r="W6" i="1"/>
  <c r="T7" i="1"/>
  <c r="X5" i="1"/>
  <c r="Y5" i="1"/>
  <c r="AG7" i="1"/>
  <c r="AU7" i="1" l="1"/>
  <c r="AT7" i="1"/>
  <c r="W7" i="1"/>
  <c r="T8" i="1"/>
  <c r="X6" i="1"/>
  <c r="Y6" i="1"/>
  <c r="AG8" i="1"/>
  <c r="AT8" i="1" l="1"/>
  <c r="AU8" i="1"/>
  <c r="W8" i="1"/>
  <c r="T9" i="1"/>
  <c r="X7" i="1"/>
  <c r="Y7" i="1"/>
  <c r="AG9" i="1"/>
  <c r="AT9" i="1" l="1"/>
  <c r="AU9" i="1"/>
  <c r="W9" i="1"/>
  <c r="T10" i="1"/>
  <c r="Y8" i="1"/>
  <c r="X8" i="1"/>
  <c r="AG10" i="1"/>
  <c r="AT10" i="1" l="1"/>
  <c r="AU10" i="1"/>
  <c r="W10" i="1"/>
  <c r="T11" i="1"/>
  <c r="W11" i="1" s="1"/>
  <c r="X9" i="1"/>
  <c r="Y9" i="1"/>
  <c r="AG11" i="1"/>
  <c r="AT11" i="1" l="1"/>
  <c r="AU11" i="1"/>
  <c r="X11" i="1"/>
  <c r="Y11" i="1"/>
  <c r="Y10" i="1"/>
  <c r="X10" i="1"/>
  <c r="AH5" i="1"/>
  <c r="AH11" i="1"/>
  <c r="AJ11" i="1" s="1"/>
  <c r="AH9" i="1"/>
  <c r="AH2" i="1"/>
  <c r="AL2" i="1" s="1"/>
  <c r="AH4" i="1"/>
  <c r="AL4" i="1" s="1"/>
  <c r="AH6" i="1"/>
  <c r="AH8" i="1"/>
  <c r="AH3" i="1"/>
  <c r="AL3" i="1" s="1"/>
  <c r="AH10" i="1"/>
  <c r="AH7" i="1"/>
  <c r="AJ7" i="1" l="1"/>
  <c r="AI7" i="1"/>
  <c r="AN7" i="1"/>
  <c r="AK7" i="1"/>
  <c r="AM7" i="1" s="1"/>
  <c r="AZ7" i="1" s="1"/>
  <c r="AJ5" i="1"/>
  <c r="AJ3" i="1"/>
  <c r="AK3" i="1"/>
  <c r="AM3" i="1" s="1"/>
  <c r="AZ3" i="1" s="1"/>
  <c r="AI3" i="1"/>
  <c r="AN3" i="1"/>
  <c r="AI5" i="1"/>
  <c r="AK5" i="1"/>
  <c r="AJ6" i="1"/>
  <c r="AI6" i="1"/>
  <c r="AK6" i="1"/>
  <c r="AI9" i="1"/>
  <c r="AJ9" i="1"/>
  <c r="AN9" i="1"/>
  <c r="AK9" i="1"/>
  <c r="AM9" i="1" s="1"/>
  <c r="AZ9" i="1" s="1"/>
  <c r="AI10" i="1"/>
  <c r="AJ10" i="1"/>
  <c r="AK10" i="1"/>
  <c r="AM10" i="1" s="1"/>
  <c r="AZ10" i="1" s="1"/>
  <c r="AN10" i="1"/>
  <c r="AI8" i="1"/>
  <c r="AJ8" i="1"/>
  <c r="AK8" i="1"/>
  <c r="AM8" i="1" s="1"/>
  <c r="AZ8" i="1" s="1"/>
  <c r="AN8" i="1"/>
  <c r="AJ2" i="1"/>
  <c r="AI2" i="1"/>
  <c r="AK2" i="1"/>
  <c r="AI4" i="1"/>
  <c r="AJ4" i="1"/>
  <c r="AK4" i="1"/>
  <c r="AK11" i="1"/>
  <c r="AM11" i="1" s="1"/>
  <c r="AZ11" i="1" s="1"/>
  <c r="AI11" i="1"/>
  <c r="AN11" i="1"/>
  <c r="BA9" i="1" l="1"/>
  <c r="K42" i="12" s="1"/>
  <c r="BA3" i="1"/>
  <c r="K7" i="12" s="1"/>
  <c r="BA10" i="1"/>
  <c r="F53" i="12" s="1"/>
  <c r="BA11" i="1"/>
  <c r="K53" i="12" s="1"/>
  <c r="BA7" i="1"/>
  <c r="K30" i="12" s="1"/>
  <c r="BA8" i="1"/>
  <c r="F42" i="12" s="1"/>
  <c r="AN5" i="1"/>
  <c r="BA5" i="1" s="1"/>
  <c r="AN6" i="1"/>
  <c r="BA6" i="1" s="1"/>
  <c r="F30" i="12" s="1"/>
  <c r="AM6" i="1"/>
  <c r="AZ6" i="1"/>
  <c r="D30" i="12" s="1"/>
  <c r="I53" i="12"/>
  <c r="I42" i="12"/>
  <c r="D42" i="12"/>
  <c r="I30" i="12"/>
  <c r="D53" i="12"/>
  <c r="I7" i="12"/>
  <c r="AM2" i="1"/>
  <c r="AZ2" i="1" s="1"/>
  <c r="AN2" i="1"/>
  <c r="BA2" i="1" s="1"/>
  <c r="AN4" i="1"/>
  <c r="BA4" i="1" s="1"/>
  <c r="AM5" i="1"/>
  <c r="AZ5" i="1" s="1"/>
  <c r="AM4" i="1"/>
  <c r="AZ4" i="1" s="1"/>
  <c r="K19" i="12" l="1"/>
  <c r="D7" i="12"/>
  <c r="F19" i="12"/>
  <c r="I19" i="12"/>
  <c r="D19" i="12"/>
  <c r="F7" i="12"/>
  <c r="F28" i="1"/>
  <c r="D25" i="1"/>
  <c r="D28" i="1" l="1"/>
  <c r="AF2" i="1"/>
</calcChain>
</file>

<file path=xl/sharedStrings.xml><?xml version="1.0" encoding="utf-8"?>
<sst xmlns="http://schemas.openxmlformats.org/spreadsheetml/2006/main" count="206" uniqueCount="124">
  <si>
    <t>SN</t>
  </si>
  <si>
    <t>Author/applicant</t>
  </si>
  <si>
    <t>Rank</t>
  </si>
  <si>
    <t>Title</t>
  </si>
  <si>
    <t>ISSN.NO.</t>
  </si>
  <si>
    <t>SJR</t>
  </si>
  <si>
    <t xml:space="preserve">Name of
Journal  </t>
  </si>
  <si>
    <t>Year</t>
  </si>
  <si>
    <t>Month</t>
  </si>
  <si>
    <t>Article 
Link (doi)</t>
  </si>
  <si>
    <t>Conference</t>
  </si>
  <si>
    <r>
      <t xml:space="preserve">PlagScan </t>
    </r>
    <r>
      <rPr>
        <b/>
        <sz val="14"/>
        <color rgb="FFFF0000"/>
        <rFont val="Arial"/>
        <family val="2"/>
      </rPr>
      <t>(1)</t>
    </r>
  </si>
  <si>
    <t>Affliation 2 (Germany 10% more)</t>
  </si>
  <si>
    <r>
      <t xml:space="preserve">Q1 Order </t>
    </r>
    <r>
      <rPr>
        <b/>
        <sz val="14"/>
        <color rgb="FFFF0000"/>
        <rFont val="Arial"/>
        <family val="2"/>
      </rPr>
      <t>(1)</t>
    </r>
    <r>
      <rPr>
        <b/>
        <sz val="14"/>
        <color theme="1"/>
        <rFont val="Arial"/>
        <family val="2"/>
      </rPr>
      <t xml:space="preserve"> </t>
    </r>
  </si>
  <si>
    <t>Affiliation</t>
  </si>
  <si>
    <t>First 50 (10,000)</t>
  </si>
  <si>
    <t>Single (70%)</t>
  </si>
  <si>
    <t>From Ms Work</t>
  </si>
  <si>
    <t>Submission date</t>
  </si>
  <si>
    <r>
      <t xml:space="preserve">Highest 
Percintile </t>
    </r>
    <r>
      <rPr>
        <b/>
        <sz val="14"/>
        <color rgb="FFFF0000"/>
        <rFont val="Arial"/>
        <family val="2"/>
      </rPr>
      <t>(2)</t>
    </r>
  </si>
  <si>
    <t>SNIP</t>
  </si>
  <si>
    <t xml:space="preserve">Incentives
Total </t>
  </si>
  <si>
    <t>Cash
Reward</t>
  </si>
  <si>
    <t>Research/saving
Reward</t>
  </si>
  <si>
    <t xml:space="preserve">Title </t>
  </si>
  <si>
    <t>ID</t>
  </si>
  <si>
    <t>School</t>
  </si>
  <si>
    <t xml:space="preserve">Department </t>
  </si>
  <si>
    <r>
      <t xml:space="preserve">Authors 
</t>
    </r>
    <r>
      <rPr>
        <b/>
        <sz val="14"/>
        <color rgb="FFFF0000"/>
        <rFont val="Arial"/>
        <family val="2"/>
      </rPr>
      <t>(3)</t>
    </r>
  </si>
  <si>
    <t>Researcher 
(AC= Academic)
(RA = Research Assistant)</t>
  </si>
  <si>
    <t>Status
 (1 = GJU Researcher
0= None)</t>
  </si>
  <si>
    <t xml:space="preserve">Shares 
</t>
  </si>
  <si>
    <t>Total No. of shares</t>
  </si>
  <si>
    <t>Total Cash 
WO/G</t>
  </si>
  <si>
    <t>Total Research/saving
WO/G</t>
  </si>
  <si>
    <t xml:space="preserve">Total Cash 
W G </t>
  </si>
  <si>
    <t>Total Research/saving 
W G</t>
  </si>
  <si>
    <t xml:space="preserve">Total Cash 
W G Q </t>
  </si>
  <si>
    <t>Total Research/saving 
W G Q</t>
  </si>
  <si>
    <t xml:space="preserve">Master Work / Cash WO  </t>
  </si>
  <si>
    <t xml:space="preserve">Master Work / Saving WO </t>
  </si>
  <si>
    <t>Master Work / Cash WO  Q</t>
  </si>
  <si>
    <t>Master Work / Saving WO  Q</t>
  </si>
  <si>
    <t>Factor</t>
  </si>
  <si>
    <t>Master Work / Cash W  Q</t>
  </si>
  <si>
    <t>Master Work / Saving W  Q</t>
  </si>
  <si>
    <t xml:space="preserve">Total Cash 
 </t>
  </si>
  <si>
    <t xml:space="preserve">Total Research/saving
</t>
  </si>
  <si>
    <r>
      <t xml:space="preserve">Calculated Manually (Cash) </t>
    </r>
    <r>
      <rPr>
        <b/>
        <sz val="14"/>
        <color rgb="FFFF0000"/>
        <rFont val="Arial"/>
        <family val="2"/>
      </rPr>
      <t>(4)</t>
    </r>
  </si>
  <si>
    <r>
      <t>Calculated Manually (Saving)</t>
    </r>
    <r>
      <rPr>
        <b/>
        <sz val="14"/>
        <color rgb="FFFF0000"/>
        <rFont val="Arial"/>
        <family val="2"/>
      </rPr>
      <t xml:space="preserve"> (4)</t>
    </r>
  </si>
  <si>
    <t>Notes</t>
  </si>
  <si>
    <t xml:space="preserve">للدكتور </t>
  </si>
  <si>
    <t>Pass</t>
  </si>
  <si>
    <r>
      <t xml:space="preserve">Instructions:
1) The papere is your (first, Second, … ) paper this year, considering only first Auther and Q1 publications (After 15.02.2022)
2) Please select the relevant percentile, </t>
    </r>
    <r>
      <rPr>
        <b/>
        <sz val="14"/>
        <color rgb="FFFF0000"/>
        <rFont val="Arial"/>
        <family val="2"/>
      </rPr>
      <t>PLEASE Drage to fill all cells in the percentile and SNIP</t>
    </r>
    <r>
      <rPr>
        <sz val="14"/>
        <color rgb="FFFF0000"/>
        <rFont val="Arial"/>
        <family val="2"/>
      </rPr>
      <t xml:space="preserve">
3) Please keep blank if no Authors
4) If the paper from Ms theses  </t>
    </r>
  </si>
  <si>
    <t>fddf</t>
  </si>
  <si>
    <t>Cash</t>
  </si>
  <si>
    <t>Research</t>
  </si>
  <si>
    <t xml:space="preserve">المسمى </t>
  </si>
  <si>
    <t>الباحث</t>
  </si>
  <si>
    <t>تاريخ التسليم</t>
  </si>
  <si>
    <t>تريب البحاث</t>
  </si>
  <si>
    <t>المانيا 10%</t>
  </si>
  <si>
    <t>Q Order</t>
  </si>
  <si>
    <t>رقم الموظف</t>
  </si>
  <si>
    <t xml:space="preserve">للدكتورة </t>
  </si>
  <si>
    <t xml:space="preserve">عضو هيئة تريس </t>
  </si>
  <si>
    <t>January </t>
  </si>
  <si>
    <t>الأول</t>
  </si>
  <si>
    <t>Yes</t>
  </si>
  <si>
    <t>محاضر متفرغ</t>
  </si>
  <si>
    <t>February </t>
  </si>
  <si>
    <t xml:space="preserve">الثاني </t>
  </si>
  <si>
    <t>No</t>
  </si>
  <si>
    <t>محاضر</t>
  </si>
  <si>
    <t xml:space="preserve">مدرس لغات </t>
  </si>
  <si>
    <t>March </t>
  </si>
  <si>
    <t>الثالث</t>
  </si>
  <si>
    <t xml:space="preserve">مساعد بحث وتدريس </t>
  </si>
  <si>
    <t>April </t>
  </si>
  <si>
    <t xml:space="preserve">طالب يكالوريوس </t>
  </si>
  <si>
    <t>May </t>
  </si>
  <si>
    <t xml:space="preserve">طالب دراسات عليا </t>
  </si>
  <si>
    <t>June </t>
  </si>
  <si>
    <t xml:space="preserve">من خارج الجامعة </t>
  </si>
  <si>
    <t>July </t>
  </si>
  <si>
    <t xml:space="preserve">عضو هيئة تدريس/مشرف </t>
  </si>
  <si>
    <t>August </t>
  </si>
  <si>
    <t>عضو هيئة تدريس/مشرف  مشارك</t>
  </si>
  <si>
    <t> September </t>
  </si>
  <si>
    <t>طالب دراسات عليا /رسالة ماجستير</t>
  </si>
  <si>
    <t>October </t>
  </si>
  <si>
    <t>November </t>
  </si>
  <si>
    <t>December </t>
  </si>
  <si>
    <t>Application information</t>
  </si>
  <si>
    <t>First Author</t>
  </si>
  <si>
    <t>Second Author</t>
  </si>
  <si>
    <t>Name</t>
  </si>
  <si>
    <t>Muneer S. Alradaideh</t>
  </si>
  <si>
    <t>How to Make Staff Happy :)</t>
  </si>
  <si>
    <t>DSR</t>
  </si>
  <si>
    <t>10305-250000</t>
  </si>
  <si>
    <t>Publisher</t>
  </si>
  <si>
    <t>GJU</t>
  </si>
  <si>
    <t xml:space="preserve">Name of Journal  </t>
  </si>
  <si>
    <t>GJU Journal</t>
  </si>
  <si>
    <t>Article DOI</t>
  </si>
  <si>
    <t>Third Author</t>
  </si>
  <si>
    <t>Fourth Author</t>
  </si>
  <si>
    <t>Is your paper published in a conference proceeding?</t>
  </si>
  <si>
    <t>Do you have a German affiliation in the paper?</t>
  </si>
  <si>
    <t>Did you publish after 15/2/2022 in a Q1 journal as a first Author? Is this your first, second, third, etc paper in this year?</t>
  </si>
  <si>
    <t>Is this paper from Master Work?</t>
  </si>
  <si>
    <t>SNIP from Scopus</t>
  </si>
  <si>
    <t>Fifth Author</t>
  </si>
  <si>
    <t>Sixth Author</t>
  </si>
  <si>
    <t>Seventh Author</t>
  </si>
  <si>
    <t>Eighth Author</t>
  </si>
  <si>
    <t>Ninth Author</t>
  </si>
  <si>
    <t>Tenth Author</t>
  </si>
  <si>
    <t>Muneer Alradaideh</t>
  </si>
  <si>
    <t xml:space="preserve">Head Section Incentives </t>
  </si>
  <si>
    <t>Percentile from Scopus</t>
  </si>
  <si>
    <t>SJR, Regulation, before</t>
  </si>
  <si>
    <t xml:space="preserve">Old Regulation , before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</si>
</sst>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00"/>
    <numFmt numFmtId="165" formatCode="yyyy\-mm\-dd;@"/>
  </numFmts>
  <fonts count="21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rgb="FFFF0000"/>
      <name val="Arial"/>
      <family val="2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Arial"/>
      <family val="2"/>
    </font>
    <font>
      <sz val="14"/>
      <color rgb="FF000000"/>
      <name val="Arial"/>
      <family val="2"/>
    </font>
    <font>
      <sz val="14"/>
      <color rgb="FFFF0000"/>
      <name val="Arial"/>
      <family val="2"/>
    </font>
    <font>
      <sz val="28"/>
      <color theme="1"/>
      <name val="Arial"/>
      <family val="2"/>
    </font>
    <font>
      <b/>
      <sz val="20"/>
      <color rgb="FFFF0000"/>
      <name val="Arial"/>
      <family val="2"/>
    </font>
    <font>
      <b/>
      <sz val="16"/>
      <color theme="1"/>
      <name val="Arial"/>
      <family val="2"/>
    </font>
    <font>
      <sz val="11"/>
      <color rgb="FF9C57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b/>
      <sz val="14"/>
      <color rgb="FFCB3A0D"/>
      <name val="Arial"/>
      <family val="2"/>
    </font>
    <font>
      <b/>
      <sz val="14"/>
      <color rgb="FF7030A0"/>
      <name val="Calibri"/>
      <family val="2"/>
      <scheme val="minor"/>
    </font>
    <font>
      <b/>
      <sz val="20"/>
      <color rgb="FFC90FBC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EB9C"/>
      </patternFill>
    </fill>
    <fill>
      <patternFill patternType="solid">
        <fgColor rgb="FFE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AFEE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19707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3" fillId="8" borderId="0" applyNumberFormat="0" applyBorder="0" applyAlignment="0" applyProtection="0"/>
  </cellStyleXfs>
  <cellXfs count="116">
    <xf numFmtId="0" fontId="0" fillId="0" borderId="0" xfId="0"/>
    <xf numFmtId="0" fontId="1" fillId="0" borderId="0" xfId="0" applyFont="1"/>
    <xf numFmtId="0" fontId="2" fillId="0" borderId="0" xfId="0" applyFont="1"/>
    <xf numFmtId="0" fontId="1" fillId="4" borderId="0" xfId="0" applyFont="1" applyFill="1"/>
    <xf numFmtId="1" fontId="5" fillId="2" borderId="1" xfId="0" applyNumberFormat="1" applyFont="1" applyFill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left" vertical="center" wrapText="1"/>
    </xf>
    <xf numFmtId="164" fontId="5" fillId="5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1" fontId="7" fillId="3" borderId="1" xfId="0" applyNumberFormat="1" applyFont="1" applyFill="1" applyBorder="1" applyAlignment="1">
      <alignment horizontal="left" vertical="center" wrapText="1"/>
    </xf>
    <xf numFmtId="164" fontId="7" fillId="3" borderId="1" xfId="0" applyNumberFormat="1" applyFont="1" applyFill="1" applyBorder="1" applyAlignment="1" applyProtection="1">
      <alignment horizontal="left" vertical="center" wrapText="1"/>
      <protection locked="0"/>
    </xf>
    <xf numFmtId="164" fontId="8" fillId="3" borderId="1" xfId="0" applyNumberFormat="1" applyFont="1" applyFill="1" applyBorder="1" applyAlignment="1" applyProtection="1">
      <alignment horizontal="left" vertical="center" wrapText="1"/>
      <protection locked="0"/>
    </xf>
    <xf numFmtId="164" fontId="7" fillId="3" borderId="1" xfId="0" applyNumberFormat="1" applyFont="1" applyFill="1" applyBorder="1" applyAlignment="1">
      <alignment horizontal="left" vertical="center" wrapText="1"/>
    </xf>
    <xf numFmtId="164" fontId="8" fillId="3" borderId="1" xfId="0" applyNumberFormat="1" applyFont="1" applyFill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64" fontId="9" fillId="0" borderId="0" xfId="0" applyNumberFormat="1" applyFont="1" applyAlignment="1">
      <alignment horizontal="left" vertical="center" wrapText="1"/>
    </xf>
    <xf numFmtId="1" fontId="7" fillId="0" borderId="1" xfId="0" applyNumberFormat="1" applyFont="1" applyBorder="1" applyAlignment="1">
      <alignment horizontal="left" vertical="center" wrapText="1"/>
    </xf>
    <xf numFmtId="1" fontId="7" fillId="3" borderId="2" xfId="0" applyNumberFormat="1" applyFont="1" applyFill="1" applyBorder="1" applyAlignment="1">
      <alignment horizontal="left" vertical="center" wrapText="1"/>
    </xf>
    <xf numFmtId="164" fontId="7" fillId="3" borderId="2" xfId="0" applyNumberFormat="1" applyFont="1" applyFill="1" applyBorder="1" applyAlignment="1">
      <alignment horizontal="left" vertical="center" wrapText="1"/>
    </xf>
    <xf numFmtId="1" fontId="7" fillId="2" borderId="0" xfId="0" applyNumberFormat="1" applyFont="1" applyFill="1" applyAlignment="1">
      <alignment horizontal="left" vertical="center" wrapText="1"/>
    </xf>
    <xf numFmtId="164" fontId="7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" fontId="7" fillId="0" borderId="0" xfId="0" applyNumberFormat="1" applyFont="1" applyAlignment="1">
      <alignment horizontal="left" vertical="center" wrapText="1"/>
    </xf>
    <xf numFmtId="164" fontId="4" fillId="6" borderId="1" xfId="0" applyNumberFormat="1" applyFont="1" applyFill="1" applyBorder="1" applyAlignment="1">
      <alignment horizontal="left" vertical="center" wrapText="1"/>
    </xf>
    <xf numFmtId="164" fontId="7" fillId="0" borderId="3" xfId="0" applyNumberFormat="1" applyFont="1" applyBorder="1" applyAlignment="1">
      <alignment horizontal="left" vertical="center" wrapText="1"/>
    </xf>
    <xf numFmtId="164" fontId="5" fillId="2" borderId="0" xfId="0" applyNumberFormat="1" applyFont="1" applyFill="1" applyAlignment="1">
      <alignment horizontal="left" vertical="center" wrapText="1"/>
    </xf>
    <xf numFmtId="164" fontId="7" fillId="3" borderId="0" xfId="0" applyNumberFormat="1" applyFont="1" applyFill="1" applyAlignment="1">
      <alignment horizontal="left" vertical="center" wrapText="1"/>
    </xf>
    <xf numFmtId="164" fontId="5" fillId="7" borderId="1" xfId="0" applyNumberFormat="1" applyFont="1" applyFill="1" applyBorder="1" applyAlignment="1">
      <alignment horizontal="left" vertical="center" wrapText="1"/>
    </xf>
    <xf numFmtId="164" fontId="7" fillId="3" borderId="1" xfId="0" applyNumberFormat="1" applyFont="1" applyFill="1" applyBorder="1" applyAlignment="1" applyProtection="1">
      <alignment horizontal="left" vertical="center" wrapText="1"/>
      <protection hidden="1"/>
    </xf>
    <xf numFmtId="1" fontId="10" fillId="2" borderId="0" xfId="0" applyNumberFormat="1" applyFont="1" applyFill="1" applyAlignment="1">
      <alignment horizontal="left" vertical="center" wrapText="1"/>
    </xf>
    <xf numFmtId="164" fontId="10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164" fontId="7" fillId="0" borderId="0" xfId="0" applyNumberFormat="1" applyFont="1" applyAlignment="1">
      <alignment vertical="center" wrapText="1"/>
    </xf>
    <xf numFmtId="164" fontId="9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3" borderId="1" xfId="0" applyFont="1" applyFill="1" applyBorder="1" applyAlignment="1" applyProtection="1">
      <alignment horizontal="left" vertical="center" wrapText="1"/>
      <protection locked="0"/>
    </xf>
    <xf numFmtId="1" fontId="7" fillId="3" borderId="1" xfId="0" applyNumberFormat="1" applyFont="1" applyFill="1" applyBorder="1" applyAlignment="1" applyProtection="1">
      <alignment horizontal="left" vertical="center" wrapText="1"/>
      <protection locked="0"/>
    </xf>
    <xf numFmtId="164" fontId="7" fillId="16" borderId="1" xfId="0" applyNumberFormat="1" applyFont="1" applyFill="1" applyBorder="1" applyAlignment="1">
      <alignment horizontal="left" vertical="center" wrapText="1"/>
    </xf>
    <xf numFmtId="164" fontId="7" fillId="12" borderId="1" xfId="0" applyNumberFormat="1" applyFont="1" applyFill="1" applyBorder="1" applyAlignment="1">
      <alignment horizontal="left" vertical="center" wrapText="1"/>
    </xf>
    <xf numFmtId="164" fontId="7" fillId="17" borderId="1" xfId="0" applyNumberFormat="1" applyFont="1" applyFill="1" applyBorder="1" applyAlignment="1">
      <alignment horizontal="left" vertical="center" wrapText="1"/>
    </xf>
    <xf numFmtId="164" fontId="7" fillId="4" borderId="12" xfId="0" applyNumberFormat="1" applyFont="1" applyFill="1" applyBorder="1" applyAlignment="1" applyProtection="1">
      <alignment horizontal="center" vertical="center" wrapText="1"/>
      <protection hidden="1"/>
    </xf>
    <xf numFmtId="164" fontId="5" fillId="13" borderId="1" xfId="0" applyNumberFormat="1" applyFont="1" applyFill="1" applyBorder="1" applyAlignment="1" applyProtection="1">
      <alignment horizontal="left" vertical="center" wrapText="1"/>
      <protection hidden="1"/>
    </xf>
    <xf numFmtId="164" fontId="7" fillId="4" borderId="1" xfId="0" applyNumberFormat="1" applyFont="1" applyFill="1" applyBorder="1" applyAlignment="1" applyProtection="1">
      <alignment horizontal="center" vertical="center" wrapText="1"/>
      <protection hidden="1"/>
    </xf>
    <xf numFmtId="164" fontId="5" fillId="11" borderId="1" xfId="0" applyNumberFormat="1" applyFont="1" applyFill="1" applyBorder="1" applyAlignment="1" applyProtection="1">
      <alignment horizontal="left" vertical="center" wrapText="1"/>
      <protection hidden="1"/>
    </xf>
    <xf numFmtId="165" fontId="16" fillId="13" borderId="1" xfId="0" applyNumberFormat="1" applyFont="1" applyFill="1" applyBorder="1" applyAlignment="1" applyProtection="1">
      <alignment horizontal="left" vertical="center"/>
      <protection hidden="1"/>
    </xf>
    <xf numFmtId="0" fontId="5" fillId="13" borderId="1" xfId="0" applyFont="1" applyFill="1" applyBorder="1" applyAlignment="1" applyProtection="1">
      <alignment horizontal="left" vertical="center" wrapText="1"/>
      <protection hidden="1"/>
    </xf>
    <xf numFmtId="165" fontId="16" fillId="11" borderId="1" xfId="0" applyNumberFormat="1" applyFont="1" applyFill="1" applyBorder="1" applyAlignment="1" applyProtection="1">
      <alignment horizontal="left" vertical="center"/>
      <protection hidden="1"/>
    </xf>
    <xf numFmtId="0" fontId="16" fillId="13" borderId="1" xfId="0" applyFont="1" applyFill="1" applyBorder="1" applyAlignment="1" applyProtection="1">
      <alignment horizontal="left" vertical="center"/>
      <protection locked="0" hidden="1"/>
    </xf>
    <xf numFmtId="0" fontId="16" fillId="11" borderId="1" xfId="0" applyFont="1" applyFill="1" applyBorder="1" applyAlignment="1" applyProtection="1">
      <alignment horizontal="left" vertical="center"/>
      <protection locked="0" hidden="1"/>
    </xf>
    <xf numFmtId="165" fontId="16" fillId="13" borderId="1" xfId="0" applyNumberFormat="1" applyFont="1" applyFill="1" applyBorder="1" applyAlignment="1" applyProtection="1">
      <alignment horizontal="left" vertical="center"/>
      <protection locked="0" hidden="1"/>
    </xf>
    <xf numFmtId="0" fontId="14" fillId="9" borderId="0" xfId="0" applyFont="1" applyFill="1" applyAlignment="1" applyProtection="1">
      <alignment horizontal="center"/>
      <protection locked="0" hidden="1"/>
    </xf>
    <xf numFmtId="0" fontId="14" fillId="0" borderId="0" xfId="0" applyFont="1" applyProtection="1">
      <protection locked="0" hidden="1"/>
    </xf>
    <xf numFmtId="164" fontId="18" fillId="11" borderId="1" xfId="0" applyNumberFormat="1" applyFont="1" applyFill="1" applyBorder="1" applyAlignment="1" applyProtection="1">
      <alignment horizontal="left" vertical="center" wrapText="1"/>
      <protection hidden="1"/>
    </xf>
    <xf numFmtId="164" fontId="18" fillId="13" borderId="1" xfId="0" applyNumberFormat="1" applyFont="1" applyFill="1" applyBorder="1" applyAlignment="1" applyProtection="1">
      <alignment horizontal="left" vertical="center" wrapText="1"/>
      <protection hidden="1"/>
    </xf>
    <xf numFmtId="0" fontId="19" fillId="11" borderId="1" xfId="0" applyFont="1" applyFill="1" applyBorder="1" applyAlignment="1" applyProtection="1">
      <alignment horizontal="left" vertical="center"/>
      <protection locked="0" hidden="1"/>
    </xf>
    <xf numFmtId="0" fontId="19" fillId="13" borderId="1" xfId="0" applyFont="1" applyFill="1" applyBorder="1" applyAlignment="1" applyProtection="1">
      <alignment horizontal="left" vertical="center"/>
      <protection locked="0" hidden="1"/>
    </xf>
    <xf numFmtId="164" fontId="16" fillId="11" borderId="1" xfId="0" applyNumberFormat="1" applyFont="1" applyFill="1" applyBorder="1" applyAlignment="1" applyProtection="1">
      <alignment horizontal="left" vertical="center"/>
      <protection hidden="1"/>
    </xf>
    <xf numFmtId="0" fontId="14" fillId="9" borderId="0" xfId="0" applyFont="1" applyFill="1" applyAlignment="1" applyProtection="1">
      <alignment horizontal="center"/>
      <protection hidden="1"/>
    </xf>
    <xf numFmtId="0" fontId="20" fillId="9" borderId="10" xfId="0" applyFont="1" applyFill="1" applyBorder="1" applyAlignment="1" applyProtection="1">
      <alignment horizontal="center"/>
      <protection hidden="1"/>
    </xf>
    <xf numFmtId="0" fontId="17" fillId="13" borderId="1" xfId="0" applyFont="1" applyFill="1" applyBorder="1" applyAlignment="1" applyProtection="1">
      <alignment horizontal="left" vertical="center"/>
      <protection hidden="1"/>
    </xf>
    <xf numFmtId="0" fontId="14" fillId="9" borderId="0" xfId="0" applyFont="1" applyFill="1" applyProtection="1">
      <protection hidden="1"/>
    </xf>
    <xf numFmtId="0" fontId="14" fillId="0" borderId="0" xfId="0" applyFont="1" applyProtection="1">
      <protection hidden="1"/>
    </xf>
    <xf numFmtId="164" fontId="7" fillId="3" borderId="1" xfId="0" applyNumberFormat="1" applyFont="1" applyFill="1" applyBorder="1" applyAlignment="1" applyProtection="1">
      <alignment horizontal="left" vertical="center" wrapText="1"/>
      <protection locked="0"/>
    </xf>
    <xf numFmtId="165" fontId="7" fillId="3" borderId="1" xfId="0" applyNumberFormat="1" applyFont="1" applyFill="1" applyBorder="1" applyAlignment="1" applyProtection="1">
      <alignment horizontal="left" vertical="center" wrapText="1"/>
      <protection locked="0"/>
    </xf>
    <xf numFmtId="164" fontId="9" fillId="0" borderId="0" xfId="0" applyNumberFormat="1" applyFont="1" applyAlignment="1">
      <alignment horizontal="left" vertical="center" wrapText="1"/>
    </xf>
    <xf numFmtId="0" fontId="7" fillId="3" borderId="1" xfId="0" applyFont="1" applyFill="1" applyBorder="1" applyAlignment="1" applyProtection="1">
      <alignment horizontal="left" vertical="center" wrapText="1"/>
      <protection locked="0"/>
    </xf>
    <xf numFmtId="164" fontId="8" fillId="3" borderId="1" xfId="0" applyNumberFormat="1" applyFont="1" applyFill="1" applyBorder="1" applyAlignment="1" applyProtection="1">
      <alignment horizontal="left" vertical="center" wrapText="1"/>
      <protection locked="0"/>
    </xf>
    <xf numFmtId="1" fontId="7" fillId="3" borderId="1" xfId="0" applyNumberFormat="1" applyFont="1" applyFill="1" applyBorder="1" applyAlignment="1" applyProtection="1">
      <alignment horizontal="left" vertical="center" wrapText="1"/>
      <protection locked="0"/>
    </xf>
    <xf numFmtId="164" fontId="7" fillId="5" borderId="4" xfId="0" applyNumberFormat="1" applyFont="1" applyFill="1" applyBorder="1" applyAlignment="1">
      <alignment horizontal="center" vertical="center" wrapText="1"/>
    </xf>
    <xf numFmtId="164" fontId="7" fillId="5" borderId="5" xfId="0" applyNumberFormat="1" applyFont="1" applyFill="1" applyBorder="1" applyAlignment="1">
      <alignment horizontal="center" vertical="center" wrapText="1"/>
    </xf>
    <xf numFmtId="164" fontId="7" fillId="5" borderId="6" xfId="0" applyNumberFormat="1" applyFont="1" applyFill="1" applyBorder="1" applyAlignment="1">
      <alignment horizontal="center" vertical="center" wrapText="1"/>
    </xf>
    <xf numFmtId="164" fontId="7" fillId="5" borderId="9" xfId="0" applyNumberFormat="1" applyFont="1" applyFill="1" applyBorder="1" applyAlignment="1">
      <alignment horizontal="center" vertical="center" wrapText="1"/>
    </xf>
    <xf numFmtId="164" fontId="7" fillId="5" borderId="10" xfId="0" applyNumberFormat="1" applyFont="1" applyFill="1" applyBorder="1" applyAlignment="1">
      <alignment horizontal="center" vertical="center" wrapText="1"/>
    </xf>
    <xf numFmtId="164" fontId="7" fillId="5" borderId="11" xfId="0" applyNumberFormat="1" applyFont="1" applyFill="1" applyBorder="1" applyAlignment="1">
      <alignment horizontal="center" vertical="center" wrapText="1"/>
    </xf>
    <xf numFmtId="164" fontId="7" fillId="4" borderId="9" xfId="0" applyNumberFormat="1" applyFont="1" applyFill="1" applyBorder="1" applyAlignment="1">
      <alignment horizontal="center" vertical="center" wrapText="1"/>
    </xf>
    <xf numFmtId="164" fontId="7" fillId="4" borderId="10" xfId="0" applyNumberFormat="1" applyFont="1" applyFill="1" applyBorder="1" applyAlignment="1">
      <alignment horizontal="center" vertical="center" wrapText="1"/>
    </xf>
    <xf numFmtId="164" fontId="7" fillId="6" borderId="0" xfId="0" applyNumberFormat="1" applyFont="1" applyFill="1" applyAlignment="1">
      <alignment horizontal="center" vertical="center" wrapText="1"/>
    </xf>
    <xf numFmtId="164" fontId="7" fillId="6" borderId="8" xfId="0" applyNumberFormat="1" applyFont="1" applyFill="1" applyBorder="1" applyAlignment="1">
      <alignment horizontal="center" vertical="center" wrapText="1"/>
    </xf>
    <xf numFmtId="164" fontId="11" fillId="2" borderId="5" xfId="0" applyNumberFormat="1" applyFont="1" applyFill="1" applyBorder="1" applyAlignment="1">
      <alignment horizontal="center" vertical="center" wrapText="1"/>
    </xf>
    <xf numFmtId="164" fontId="11" fillId="2" borderId="6" xfId="0" applyNumberFormat="1" applyFont="1" applyFill="1" applyBorder="1" applyAlignment="1">
      <alignment horizontal="center" vertical="center" wrapText="1"/>
    </xf>
    <xf numFmtId="164" fontId="11" fillId="2" borderId="0" xfId="0" applyNumberFormat="1" applyFont="1" applyFill="1" applyAlignment="1">
      <alignment horizontal="center" vertical="center" wrapText="1"/>
    </xf>
    <xf numFmtId="164" fontId="11" fillId="2" borderId="8" xfId="0" applyNumberFormat="1" applyFont="1" applyFill="1" applyBorder="1" applyAlignment="1">
      <alignment horizontal="center" vertical="center" wrapText="1"/>
    </xf>
    <xf numFmtId="164" fontId="11" fillId="2" borderId="10" xfId="0" applyNumberFormat="1" applyFont="1" applyFill="1" applyBorder="1" applyAlignment="1">
      <alignment horizontal="center" vertical="center" wrapText="1"/>
    </xf>
    <xf numFmtId="164" fontId="11" fillId="2" borderId="11" xfId="0" applyNumberFormat="1" applyFont="1" applyFill="1" applyBorder="1" applyAlignment="1">
      <alignment horizontal="center" vertical="center" wrapText="1"/>
    </xf>
    <xf numFmtId="164" fontId="11" fillId="2" borderId="4" xfId="0" applyNumberFormat="1" applyFont="1" applyFill="1" applyBorder="1" applyAlignment="1">
      <alignment horizontal="center" vertical="center" wrapText="1"/>
    </xf>
    <xf numFmtId="164" fontId="11" fillId="2" borderId="7" xfId="0" applyNumberFormat="1" applyFont="1" applyFill="1" applyBorder="1" applyAlignment="1">
      <alignment horizontal="center" vertical="center" wrapText="1"/>
    </xf>
    <xf numFmtId="164" fontId="11" fillId="2" borderId="9" xfId="0" applyNumberFormat="1" applyFont="1" applyFill="1" applyBorder="1" applyAlignment="1">
      <alignment horizontal="center" vertical="center" wrapText="1"/>
    </xf>
    <xf numFmtId="0" fontId="1" fillId="18" borderId="2" xfId="0" applyFont="1" applyFill="1" applyBorder="1" applyAlignment="1" applyProtection="1">
      <alignment horizontal="left" vertical="top"/>
      <protection locked="0" hidden="1"/>
    </xf>
    <xf numFmtId="0" fontId="14" fillId="18" borderId="21" xfId="0" applyFont="1" applyFill="1" applyBorder="1" applyAlignment="1" applyProtection="1">
      <alignment horizontal="left" vertical="top"/>
      <protection locked="0" hidden="1"/>
    </xf>
    <xf numFmtId="0" fontId="14" fillId="18" borderId="12" xfId="0" applyFont="1" applyFill="1" applyBorder="1" applyAlignment="1" applyProtection="1">
      <alignment horizontal="left" vertical="top"/>
      <protection locked="0" hidden="1"/>
    </xf>
    <xf numFmtId="0" fontId="15" fillId="10" borderId="4" xfId="1" applyFont="1" applyFill="1" applyBorder="1" applyAlignment="1" applyProtection="1">
      <alignment horizontal="center" vertical="center"/>
      <protection hidden="1"/>
    </xf>
    <xf numFmtId="0" fontId="15" fillId="10" borderId="6" xfId="1" applyFont="1" applyFill="1" applyBorder="1" applyAlignment="1" applyProtection="1">
      <alignment horizontal="center" vertical="center"/>
      <protection hidden="1"/>
    </xf>
    <xf numFmtId="0" fontId="15" fillId="10" borderId="7" xfId="1" applyFont="1" applyFill="1" applyBorder="1" applyAlignment="1" applyProtection="1">
      <alignment horizontal="center" vertical="center"/>
      <protection hidden="1"/>
    </xf>
    <xf numFmtId="0" fontId="15" fillId="10" borderId="8" xfId="1" applyFont="1" applyFill="1" applyBorder="1" applyAlignment="1" applyProtection="1">
      <alignment horizontal="center" vertical="center"/>
      <protection hidden="1"/>
    </xf>
    <xf numFmtId="0" fontId="15" fillId="10" borderId="9" xfId="1" applyFont="1" applyFill="1" applyBorder="1" applyAlignment="1" applyProtection="1">
      <alignment horizontal="center" vertical="center"/>
      <protection hidden="1"/>
    </xf>
    <xf numFmtId="0" fontId="15" fillId="10" borderId="11" xfId="1" applyFont="1" applyFill="1" applyBorder="1" applyAlignment="1" applyProtection="1">
      <alignment horizontal="center" vertical="center"/>
      <protection hidden="1"/>
    </xf>
    <xf numFmtId="164" fontId="12" fillId="5" borderId="9" xfId="0" applyNumberFormat="1" applyFont="1" applyFill="1" applyBorder="1" applyAlignment="1" applyProtection="1">
      <alignment horizontal="center" vertical="center" wrapText="1"/>
      <protection hidden="1"/>
    </xf>
    <xf numFmtId="164" fontId="12" fillId="5" borderId="10" xfId="0" applyNumberFormat="1" applyFont="1" applyFill="1" applyBorder="1" applyAlignment="1" applyProtection="1">
      <alignment horizontal="center" vertical="center" wrapText="1"/>
      <protection hidden="1"/>
    </xf>
    <xf numFmtId="164" fontId="12" fillId="3" borderId="0" xfId="0" applyNumberFormat="1" applyFont="1" applyFill="1" applyAlignment="1" applyProtection="1">
      <alignment horizontal="center" vertical="center" wrapText="1"/>
      <protection hidden="1"/>
    </xf>
    <xf numFmtId="164" fontId="12" fillId="3" borderId="8" xfId="0" applyNumberFormat="1" applyFont="1" applyFill="1" applyBorder="1" applyAlignment="1" applyProtection="1">
      <alignment horizontal="center" vertical="center" wrapText="1"/>
      <protection hidden="1"/>
    </xf>
    <xf numFmtId="164" fontId="5" fillId="13" borderId="1" xfId="0" applyNumberFormat="1" applyFont="1" applyFill="1" applyBorder="1" applyAlignment="1" applyProtection="1">
      <alignment horizontal="center" vertical="center" wrapText="1"/>
      <protection locked="0" hidden="1"/>
    </xf>
    <xf numFmtId="164" fontId="5" fillId="14" borderId="13" xfId="0" applyNumberFormat="1" applyFont="1" applyFill="1" applyBorder="1" applyAlignment="1" applyProtection="1">
      <alignment horizontal="center" vertical="center" wrapText="1"/>
      <protection hidden="1"/>
    </xf>
    <xf numFmtId="164" fontId="5" fillId="14" borderId="14" xfId="0" applyNumberFormat="1" applyFont="1" applyFill="1" applyBorder="1" applyAlignment="1" applyProtection="1">
      <alignment horizontal="center" vertical="center" wrapText="1"/>
      <protection hidden="1"/>
    </xf>
    <xf numFmtId="164" fontId="5" fillId="14" borderId="15" xfId="0" applyNumberFormat="1" applyFont="1" applyFill="1" applyBorder="1" applyAlignment="1" applyProtection="1">
      <alignment horizontal="center" vertical="center" wrapText="1"/>
      <protection hidden="1"/>
    </xf>
    <xf numFmtId="164" fontId="5" fillId="14" borderId="16" xfId="0" applyNumberFormat="1" applyFont="1" applyFill="1" applyBorder="1" applyAlignment="1" applyProtection="1">
      <alignment horizontal="center" vertical="center" wrapText="1"/>
      <protection hidden="1"/>
    </xf>
    <xf numFmtId="164" fontId="5" fillId="14" borderId="17" xfId="0" applyNumberFormat="1" applyFont="1" applyFill="1" applyBorder="1" applyAlignment="1" applyProtection="1">
      <alignment horizontal="center" vertical="center" wrapText="1"/>
      <protection hidden="1"/>
    </xf>
    <xf numFmtId="164" fontId="5" fillId="14" borderId="18" xfId="0" applyNumberFormat="1" applyFont="1" applyFill="1" applyBorder="1" applyAlignment="1" applyProtection="1">
      <alignment horizontal="center" vertical="center" wrapText="1"/>
      <protection hidden="1"/>
    </xf>
    <xf numFmtId="1" fontId="7" fillId="13" borderId="1" xfId="0" applyNumberFormat="1" applyFont="1" applyFill="1" applyBorder="1" applyAlignment="1" applyProtection="1">
      <alignment horizontal="center" vertical="center" wrapText="1"/>
      <protection locked="0" hidden="1"/>
    </xf>
    <xf numFmtId="49" fontId="5" fillId="13" borderId="12" xfId="0" applyNumberFormat="1" applyFont="1" applyFill="1" applyBorder="1" applyAlignment="1" applyProtection="1">
      <alignment horizontal="center" vertical="center" wrapText="1"/>
      <protection locked="0" hidden="1"/>
    </xf>
    <xf numFmtId="164" fontId="4" fillId="15" borderId="1" xfId="0" applyNumberFormat="1" applyFont="1" applyFill="1" applyBorder="1" applyAlignment="1" applyProtection="1">
      <alignment horizontal="center" vertical="center" wrapText="1"/>
      <protection hidden="1"/>
    </xf>
    <xf numFmtId="164" fontId="5" fillId="14" borderId="19" xfId="0" applyNumberFormat="1" applyFont="1" applyFill="1" applyBorder="1" applyAlignment="1" applyProtection="1">
      <alignment horizontal="center" vertical="center" wrapText="1"/>
      <protection hidden="1"/>
    </xf>
    <xf numFmtId="164" fontId="5" fillId="14" borderId="0" xfId="0" applyNumberFormat="1" applyFont="1" applyFill="1" applyAlignment="1" applyProtection="1">
      <alignment horizontal="center" vertical="center" wrapText="1"/>
      <protection hidden="1"/>
    </xf>
    <xf numFmtId="164" fontId="5" fillId="14" borderId="20" xfId="0" applyNumberFormat="1" applyFont="1" applyFill="1" applyBorder="1" applyAlignment="1" applyProtection="1">
      <alignment horizontal="center" vertical="center" wrapText="1"/>
      <protection hidden="1"/>
    </xf>
    <xf numFmtId="49" fontId="5" fillId="2" borderId="12" xfId="0" applyNumberFormat="1" applyFont="1" applyFill="1" applyBorder="1" applyAlignment="1" applyProtection="1">
      <alignment horizontal="center" vertical="center" wrapText="1"/>
      <protection locked="0" hidden="1"/>
    </xf>
    <xf numFmtId="164" fontId="5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1" fontId="7" fillId="2" borderId="1" xfId="0" applyNumberFormat="1" applyFont="1" applyFill="1" applyBorder="1" applyAlignment="1" applyProtection="1">
      <alignment horizontal="center" vertical="center" wrapText="1"/>
      <protection locked="0" hidden="1"/>
    </xf>
  </cellXfs>
  <cellStyles count="2">
    <cellStyle name="Neutral" xfId="1" builtinId="28"/>
    <cellStyle name="Normal" xfId="0" builtinId="0"/>
  </cellStyles>
  <dxfs count="0"/>
  <tableStyles count="1" defaultTableStyle="TableStyleMedium2" defaultPivotStyle="PivotStyleLight16">
    <tableStyle name="Invisible" pivot="0" table="0" count="0" xr9:uid="{0089774F-B699-4E97-9901-D9C87BD61F25}"/>
  </tableStyles>
  <colors>
    <mruColors>
      <color rgb="FFC90FBC"/>
      <color rgb="FFCB3A0D"/>
      <color rgb="FFD19707"/>
      <color rgb="FFCCFFCC"/>
      <color rgb="FFCCFFFF"/>
      <color rgb="FF99CCFF"/>
      <color rgb="FFCCFF33"/>
      <color rgb="FFCF0963"/>
      <color rgb="FFCD0BB1"/>
      <color rgb="FFFAFE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P1118"/>
  <sheetViews>
    <sheetView showGridLines="0" view="pageBreakPreview" topLeftCell="X1" zoomScale="85" zoomScaleNormal="85" zoomScaleSheetLayoutView="85" workbookViewId="0">
      <selection activeCell="B12" sqref="B12:BD22"/>
    </sheetView>
  </sheetViews>
  <sheetFormatPr defaultColWidth="11.5703125" defaultRowHeight="18" x14ac:dyDescent="0.25"/>
  <cols>
    <col min="1" max="1" width="6.5703125" style="16" customWidth="1"/>
    <col min="2" max="2" width="26" style="13" bestFit="1" customWidth="1"/>
    <col min="3" max="3" width="9.42578125" style="14" customWidth="1"/>
    <col min="4" max="4" width="44.7109375" style="13" bestFit="1" customWidth="1"/>
    <col min="5" max="5" width="16.140625" style="13" bestFit="1" customWidth="1"/>
    <col min="6" max="6" width="16.140625" style="13" customWidth="1"/>
    <col min="7" max="7" width="42.140625" style="13" customWidth="1"/>
    <col min="8" max="8" width="8.42578125" style="13" bestFit="1" customWidth="1"/>
    <col min="9" max="9" width="14.5703125" style="13" bestFit="1" customWidth="1"/>
    <col min="10" max="10" width="38.42578125" style="13" bestFit="1" customWidth="1"/>
    <col min="11" max="11" width="19" style="13" bestFit="1" customWidth="1"/>
    <col min="12" max="12" width="16.140625" style="13" customWidth="1"/>
    <col min="13" max="13" width="18.28515625" style="13" bestFit="1" customWidth="1"/>
    <col min="14" max="14" width="14.140625" style="13" bestFit="1" customWidth="1"/>
    <col min="15" max="15" width="13.7109375" style="13" bestFit="1" customWidth="1"/>
    <col min="16" max="16" width="13.140625" style="13" bestFit="1" customWidth="1"/>
    <col min="17" max="17" width="10.7109375" style="13" bestFit="1" customWidth="1"/>
    <col min="18" max="18" width="15.28515625" style="13" bestFit="1" customWidth="1"/>
    <col min="19" max="19" width="23.7109375" style="13" customWidth="1"/>
    <col min="20" max="20" width="16.42578125" style="13" bestFit="1" customWidth="1"/>
    <col min="21" max="21" width="7.140625" style="14" customWidth="1"/>
    <col min="22" max="22" width="9" style="13" bestFit="1" customWidth="1"/>
    <col min="23" max="23" width="17.7109375" style="13" customWidth="1"/>
    <col min="24" max="25" width="14.28515625" style="13" customWidth="1"/>
    <col min="26" max="26" width="7.85546875" style="13" bestFit="1" customWidth="1"/>
    <col min="27" max="27" width="14.5703125" style="14" customWidth="1"/>
    <col min="28" max="28" width="12.7109375" style="13" customWidth="1"/>
    <col min="29" max="29" width="18.28515625" style="13" customWidth="1"/>
    <col min="30" max="30" width="13.42578125" style="13" bestFit="1" customWidth="1"/>
    <col min="31" max="31" width="32.140625" style="13" customWidth="1"/>
    <col min="32" max="32" width="15.5703125" style="13" customWidth="1"/>
    <col min="33" max="33" width="10" style="13" customWidth="1"/>
    <col min="34" max="34" width="10.5703125" style="13" customWidth="1"/>
    <col min="35" max="42" width="12.42578125" style="13" customWidth="1"/>
    <col min="43" max="43" width="13" style="13" bestFit="1" customWidth="1"/>
    <col min="44" max="44" width="13" style="13" customWidth="1"/>
    <col min="45" max="49" width="12.42578125" style="13" customWidth="1"/>
    <col min="50" max="50" width="13" style="13" bestFit="1" customWidth="1"/>
    <col min="51" max="51" width="12.42578125" style="13" customWidth="1"/>
    <col min="52" max="52" width="16.42578125" style="13" bestFit="1" customWidth="1"/>
    <col min="53" max="53" width="31.5703125" style="13" bestFit="1" customWidth="1"/>
    <col min="54" max="54" width="15.5703125" style="13" bestFit="1" customWidth="1"/>
    <col min="55" max="55" width="17.5703125" style="13" bestFit="1" customWidth="1"/>
    <col min="56" max="56" width="66" style="24" customWidth="1"/>
    <col min="57" max="146" width="11.5703125" style="20"/>
    <col min="147" max="16384" width="11.5703125" style="13"/>
  </cols>
  <sheetData>
    <row r="1" spans="1:146" s="5" customFormat="1" ht="90" x14ac:dyDescent="0.25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6" t="s">
        <v>19</v>
      </c>
      <c r="U1" s="7" t="s">
        <v>5</v>
      </c>
      <c r="V1" s="6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7" t="s">
        <v>25</v>
      </c>
      <c r="AB1" s="5" t="s">
        <v>26</v>
      </c>
      <c r="AC1" s="5" t="s">
        <v>27</v>
      </c>
      <c r="AD1" s="6" t="s">
        <v>28</v>
      </c>
      <c r="AE1" s="6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Z1" s="27" t="s">
        <v>46</v>
      </c>
      <c r="BA1" s="27" t="s">
        <v>47</v>
      </c>
      <c r="BB1" s="5" t="s">
        <v>48</v>
      </c>
      <c r="BC1" s="5" t="s">
        <v>49</v>
      </c>
      <c r="BD1" s="5" t="s">
        <v>50</v>
      </c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  <c r="CI1" s="25"/>
      <c r="CJ1" s="25"/>
      <c r="CK1" s="25"/>
      <c r="CL1" s="25"/>
      <c r="CM1" s="25"/>
      <c r="CN1" s="25"/>
      <c r="CO1" s="25"/>
      <c r="CP1" s="25"/>
      <c r="CQ1" s="25"/>
      <c r="CR1" s="25"/>
      <c r="CS1" s="25"/>
      <c r="CT1" s="25"/>
      <c r="CU1" s="25"/>
      <c r="CV1" s="25"/>
      <c r="CW1" s="25"/>
      <c r="CX1" s="25"/>
      <c r="CY1" s="25"/>
      <c r="CZ1" s="25"/>
      <c r="DA1" s="25"/>
      <c r="DB1" s="25"/>
      <c r="DC1" s="25"/>
      <c r="DD1" s="25"/>
      <c r="DE1" s="25"/>
      <c r="DF1" s="25"/>
      <c r="DG1" s="25"/>
      <c r="DH1" s="25"/>
      <c r="DI1" s="25"/>
      <c r="DJ1" s="25"/>
      <c r="DK1" s="25"/>
      <c r="DL1" s="25"/>
      <c r="DM1" s="25"/>
      <c r="DN1" s="25"/>
      <c r="DO1" s="25"/>
      <c r="DP1" s="25"/>
      <c r="DQ1" s="25"/>
      <c r="DR1" s="25"/>
      <c r="DS1" s="25"/>
      <c r="DT1" s="25"/>
      <c r="DU1" s="25"/>
      <c r="DV1" s="25"/>
      <c r="DW1" s="25"/>
      <c r="DX1" s="25"/>
      <c r="DY1" s="25"/>
      <c r="DZ1" s="25"/>
      <c r="EA1" s="25"/>
      <c r="EB1" s="25"/>
      <c r="EC1" s="25"/>
      <c r="ED1" s="25"/>
      <c r="EE1" s="25"/>
      <c r="EF1" s="25"/>
      <c r="EG1" s="25"/>
      <c r="EH1" s="25"/>
      <c r="EI1" s="25"/>
      <c r="EJ1" s="25"/>
      <c r="EK1" s="25"/>
      <c r="EL1" s="25"/>
      <c r="EM1" s="25"/>
      <c r="EN1" s="25"/>
      <c r="EO1" s="25"/>
      <c r="EP1" s="25"/>
    </row>
    <row r="2" spans="1:146" s="11" customFormat="1" ht="15.75" customHeight="1" x14ac:dyDescent="0.25">
      <c r="A2" s="8">
        <v>2</v>
      </c>
      <c r="B2" s="62" t="str">
        <f>'Calculater Incentives2022'!B4</f>
        <v>Muneer S. Alradaideh</v>
      </c>
      <c r="C2" s="65" t="s">
        <v>51</v>
      </c>
      <c r="D2" s="66" t="str">
        <f>'Calculater Incentives2022'!B5</f>
        <v>How to Make Staff Happy :)</v>
      </c>
      <c r="E2" s="66" t="str">
        <f>'Calculater Incentives2022'!B8</f>
        <v>10305-250000</v>
      </c>
      <c r="F2" s="62">
        <f>'Calculater Incentives2022'!B25</f>
        <v>0</v>
      </c>
      <c r="G2" s="62" t="str">
        <f>'Calculater Incentives2022'!B10</f>
        <v>GJU Journal</v>
      </c>
      <c r="H2" s="67">
        <f>'Calculater Incentives2022'!B11</f>
        <v>2022</v>
      </c>
      <c r="I2" s="67" t="str">
        <f>'Calculater Incentives2022'!B12</f>
        <v> September </v>
      </c>
      <c r="J2" s="67">
        <f>'Calculater Incentives2022'!B13</f>
        <v>313856465</v>
      </c>
      <c r="K2" s="67" t="str">
        <f>'Calculater Incentives2022'!B14</f>
        <v>No</v>
      </c>
      <c r="L2" s="62" t="s">
        <v>52</v>
      </c>
      <c r="M2" s="9" t="str">
        <f>'Calculater Incentives2022'!B15</f>
        <v>No</v>
      </c>
      <c r="N2" s="9">
        <f>'Calculater Incentives2022'!B16</f>
        <v>1</v>
      </c>
      <c r="O2" s="62" t="str">
        <f>'Calculater Incentives2022'!B17</f>
        <v>No</v>
      </c>
      <c r="P2" s="62" t="str">
        <f>'Calculater Incentives2022'!B18</f>
        <v>No</v>
      </c>
      <c r="Q2" s="62" t="str">
        <f>'Calculater Incentives2022'!B19</f>
        <v>No</v>
      </c>
      <c r="R2" s="62" t="str">
        <f>'Calculater Incentives2022'!B20</f>
        <v>No</v>
      </c>
      <c r="S2" s="63">
        <f>'Calculater Incentives2022'!B21</f>
        <v>44861</v>
      </c>
      <c r="T2" s="9">
        <f>'Calculater Incentives2022'!B22</f>
        <v>0</v>
      </c>
      <c r="U2" s="65">
        <v>0</v>
      </c>
      <c r="V2" s="9">
        <f>'Calculater Incentives2022'!B23</f>
        <v>0</v>
      </c>
      <c r="W2" s="28">
        <f>IF(AD3="",(IF(2500*(((1/3)*(T2/100))+((2/3)*V2))&gt;6000,6000,(2500*(((1/3)*(T2/100))+((2/3)*V2))))*0.7),(IF(2500*(((1/3)*(T2/100))+((2/3)*V2))&gt;6000,6000,(2500*(((1/3)*(T2/100))+((2/3)*V2))))))</f>
        <v>0</v>
      </c>
      <c r="X2" s="11">
        <f>IF($M2=التعريفات!$H$3,$W2*0.6,$W2*0.5)</f>
        <v>0</v>
      </c>
      <c r="Y2" s="11">
        <f>IF($M2=التعريفات!$H$3,$W2*0.4,$W2*0.5)</f>
        <v>0</v>
      </c>
      <c r="Z2" s="9"/>
      <c r="AA2" s="36">
        <f>'Calculater Incentives2022'!E5</f>
        <v>330271</v>
      </c>
      <c r="AB2" s="9" t="str">
        <f>'Calculater Incentives2022'!B6</f>
        <v>DSR</v>
      </c>
      <c r="AC2" s="9" t="str">
        <f>'Calculater Incentives2022'!B7</f>
        <v xml:space="preserve">Head Section Incentives </v>
      </c>
      <c r="AD2" s="35" t="str">
        <f>IF('Calculater Incentives2022'!E3="","","X")</f>
        <v>X</v>
      </c>
      <c r="AE2" s="10" t="str">
        <f>'Calculater Incentives2022'!E4</f>
        <v xml:space="preserve">مساعد بحث وتدريس </v>
      </c>
      <c r="AF2" s="12">
        <f>IF(AD2="",0,1)</f>
        <v>1</v>
      </c>
      <c r="AG2" s="12">
        <v>1</v>
      </c>
      <c r="AH2" s="12">
        <f>SUM(AG2:AG11)</f>
        <v>1</v>
      </c>
      <c r="AI2" s="12">
        <f>IF((AE2)=التعريفات!$C$9,0,(($W2*0.5)/$AH2)*AG2)</f>
        <v>0</v>
      </c>
      <c r="AJ2" s="12">
        <f>IF(OR(AE2=التعريفات!$C$7,AE2=التعريفات!$C$8,AE2=التعريفات!$C$9),0,(($W2*0.5)/$AH2)*AG2)</f>
        <v>0</v>
      </c>
      <c r="AK2" s="11">
        <f>IF((AE2)=التعريفات!$C$9,0,($X2/$AH2)*AG2)</f>
        <v>0</v>
      </c>
      <c r="AL2" s="11">
        <f>IF(OR(AE2=التعريفات!$C$7,AE2=التعريفات!$C$8,AE2=التعريفات!$C$9, AE2=التعريفات!C6),0,($Y2/$AH2)*AG2)</f>
        <v>0</v>
      </c>
      <c r="AM2" s="11">
        <f t="shared" ref="AM2:AM11" si="0">IF(AG2=1,(AK2+(N2-1)*0.1*AI2),AK2)</f>
        <v>0</v>
      </c>
      <c r="AN2" s="11">
        <f t="shared" ref="AN2:AN11" si="1">IF(AG2=1,(AL2-(N2-1)*0.1*AJ2),AL2)</f>
        <v>0</v>
      </c>
      <c r="AO2" s="38">
        <f>IF(OR(AE2=التعريفات!C$12, AE2=التعريفات!C$10,AE2=التعريفات!C$11),W2*AS2*0.5,0)</f>
        <v>0</v>
      </c>
      <c r="AP2" s="38">
        <f>IF(OR(AE2=التعريفات!C$10,AE2=التعريفات!C$11),W2*AS2*0.5,0)</f>
        <v>0</v>
      </c>
      <c r="AQ2" s="37">
        <f>IF(OR(AE2=التعريفات!C$12, AE2=التعريفات!C$10,AE2=التعريفات!C$11),X2*AS2,0)</f>
        <v>0</v>
      </c>
      <c r="AR2" s="37">
        <f>IF(OR(AE2=التعريفات!C$10,AE2=التعريفات!C$11),Y2*AS2,0)</f>
        <v>0</v>
      </c>
      <c r="AS2" s="11">
        <f>IF(AE2=التعريفات!C$12,0.5,IF(COUNTIF(AE$2:AE$11,التعريفات!C$11),0.25,0.5))</f>
        <v>0.5</v>
      </c>
      <c r="AT2" s="39">
        <f>IF(AG2=1,(AQ2+(N2-1)*0.1*AO2),AQ2)</f>
        <v>0</v>
      </c>
      <c r="AU2" s="39">
        <f>IF(AG2=1,(AR2-(N2-1)*0.1*AP2),AR2)</f>
        <v>0</v>
      </c>
      <c r="AZ2" s="23">
        <f>IF(COUNTIF(AE$2:AE$11, التعريفات!C$12), AT2,AM2)</f>
        <v>0</v>
      </c>
      <c r="BA2" s="23">
        <f>IF(COUNTIF(AE$2:AE$11, التعريفات!C$12), AU2,AN2)</f>
        <v>0</v>
      </c>
      <c r="BB2" s="9"/>
      <c r="BC2" s="9"/>
      <c r="BD2" s="9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26"/>
      <c r="EH2" s="26"/>
      <c r="EI2" s="26"/>
      <c r="EJ2" s="26"/>
      <c r="EK2" s="26"/>
      <c r="EL2" s="26"/>
      <c r="EM2" s="26"/>
      <c r="EN2" s="26"/>
      <c r="EO2" s="26"/>
      <c r="EP2" s="26"/>
    </row>
    <row r="3" spans="1:146" s="11" customFormat="1" ht="24" customHeight="1" x14ac:dyDescent="0.25">
      <c r="A3" s="8">
        <v>3</v>
      </c>
      <c r="B3" s="62"/>
      <c r="C3" s="65"/>
      <c r="D3" s="66"/>
      <c r="E3" s="66"/>
      <c r="F3" s="62"/>
      <c r="G3" s="62"/>
      <c r="H3" s="67"/>
      <c r="I3" s="67"/>
      <c r="J3" s="67"/>
      <c r="K3" s="67"/>
      <c r="L3" s="62"/>
      <c r="M3" s="9" t="str">
        <f>M2</f>
        <v>No</v>
      </c>
      <c r="N3" s="9">
        <v>1</v>
      </c>
      <c r="O3" s="62"/>
      <c r="P3" s="62"/>
      <c r="Q3" s="62"/>
      <c r="R3" s="62"/>
      <c r="S3" s="63"/>
      <c r="T3" s="9">
        <f>T2</f>
        <v>0</v>
      </c>
      <c r="U3" s="65"/>
      <c r="V3" s="9">
        <f>V2</f>
        <v>0</v>
      </c>
      <c r="W3" s="28">
        <f>IF(AD3="",(IF(2500*(((1/3)*(T3/100))+((2/3)*V3))&gt;6000,6000,(2500*(((1/3)*(T3/100))+((2/3)*V3))))*0.7),(IF(2500*(((1/3)*(T3/100))+((2/3)*V3))&gt;6000,6000,(2500*(((1/3)*(T3/100))+((2/3)*V3))))))</f>
        <v>0</v>
      </c>
      <c r="X3" s="11">
        <f>IF($M3=التعريفات!$H$3,$W3*0.6,$W3*0.5)</f>
        <v>0</v>
      </c>
      <c r="Y3" s="11">
        <f>IF($M3=التعريفات!$H$3,$W3*0.4,$W3*0.5)</f>
        <v>0</v>
      </c>
      <c r="Z3" s="9"/>
      <c r="AA3" s="36">
        <f>'Calculater Incentives2022'!J5</f>
        <v>0</v>
      </c>
      <c r="AB3" s="9"/>
      <c r="AC3" s="9"/>
      <c r="AD3" s="35" t="str">
        <f>IF('Calculater Incentives2022'!J3="","","X")</f>
        <v/>
      </c>
      <c r="AE3" s="10" t="str">
        <f>'Calculater Incentives2022'!J4</f>
        <v xml:space="preserve">من خارج الجامعة </v>
      </c>
      <c r="AF3" s="12">
        <f t="shared" ref="AF3:AF11" si="2">IF(AD3="",0,1)</f>
        <v>0</v>
      </c>
      <c r="AG3" s="11">
        <f>IF((AF3)=0,0,AG2*2/3)</f>
        <v>0</v>
      </c>
      <c r="AH3" s="12">
        <f>SUM(AG2:AG11)</f>
        <v>1</v>
      </c>
      <c r="AI3" s="12">
        <f>IF((AE3)=التعريفات!$C$9,0,(($W3*0.5)/$AH3)*AG3)</f>
        <v>0</v>
      </c>
      <c r="AJ3" s="12">
        <f>IF(OR(AE3=التعريفات!$C$7,AE3=التعريفات!$C$8,AE3=التعريفات!$C$9),0,(($W3*0.5)/$AH3)*AG3)</f>
        <v>0</v>
      </c>
      <c r="AK3" s="11">
        <f>IF((AE3)=التعريفات!$C$9,0,($X3/$AH3)*AG3)</f>
        <v>0</v>
      </c>
      <c r="AL3" s="11">
        <f>IF(OR(AE3=التعريفات!$C$7,AE3=التعريفات!$C$8,AE3=التعريفات!$C$9, AE3=التعريفات!C7),0,($Y3/$AH3)*AG3)</f>
        <v>0</v>
      </c>
      <c r="AM3" s="11">
        <f t="shared" si="0"/>
        <v>0</v>
      </c>
      <c r="AN3" s="11">
        <f t="shared" si="1"/>
        <v>0</v>
      </c>
      <c r="AO3" s="38">
        <f>IF(OR(AE3=التعريفات!C$12, AE3=التعريفات!C$10,AE3=التعريفات!C$11),W3*AS3*0.5,0)</f>
        <v>0</v>
      </c>
      <c r="AP3" s="38">
        <f>IF(OR(AE3=التعريفات!C$10,AE3=التعريفات!C$11),W3*AS3*0.5,0)</f>
        <v>0</v>
      </c>
      <c r="AQ3" s="37">
        <f>IF(OR(AE3=التعريفات!C$12, AE3=التعريفات!C$10,AE3=التعريفات!C$11),X3*AS3,0)</f>
        <v>0</v>
      </c>
      <c r="AR3" s="37">
        <f>IF(OR(AE3=التعريفات!C$10,AE3=التعريفات!C$11),Y3*AS3,0)</f>
        <v>0</v>
      </c>
      <c r="AS3" s="11">
        <f>IF(AE3=التعريفات!C$12,0.5,IF(COUNTIF(AE$2:AE$11,التعريفات!C$11),0.25,0.5))</f>
        <v>0.5</v>
      </c>
      <c r="AT3" s="39">
        <f t="shared" ref="AT3:AT11" si="3">IF(AG3=1,(AQ3+(N3-1)*0.1*AO3),AQ3)</f>
        <v>0</v>
      </c>
      <c r="AU3" s="39">
        <f t="shared" ref="AU3:AU11" si="4">IF(AG3=1,(AR3-(N3-1)*0.1*AP3),AR3)</f>
        <v>0</v>
      </c>
      <c r="AZ3" s="23">
        <f>IF(COUNTIF(AE$2:AE$11, التعريفات!C$12), AT3,AM3)</f>
        <v>0</v>
      </c>
      <c r="BA3" s="23">
        <f>IF(COUNTIF(AE$2:AE$11, التعريفات!C$12), AU3,AN3)</f>
        <v>0</v>
      </c>
      <c r="BB3" s="9"/>
      <c r="BC3" s="9"/>
      <c r="BD3" s="9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</row>
    <row r="4" spans="1:146" s="11" customFormat="1" ht="26.25" customHeight="1" x14ac:dyDescent="0.25">
      <c r="A4" s="8">
        <v>4</v>
      </c>
      <c r="B4" s="62"/>
      <c r="C4" s="65"/>
      <c r="D4" s="66"/>
      <c r="E4" s="66"/>
      <c r="F4" s="62"/>
      <c r="G4" s="62"/>
      <c r="H4" s="67"/>
      <c r="I4" s="67"/>
      <c r="J4" s="67"/>
      <c r="K4" s="67"/>
      <c r="L4" s="62"/>
      <c r="M4" s="9" t="str">
        <f t="shared" ref="M4:M11" si="5">M3</f>
        <v>No</v>
      </c>
      <c r="N4" s="9">
        <v>1</v>
      </c>
      <c r="O4" s="62"/>
      <c r="P4" s="62"/>
      <c r="Q4" s="62"/>
      <c r="R4" s="62"/>
      <c r="S4" s="63"/>
      <c r="T4" s="9">
        <f t="shared" ref="T4:T11" si="6">T3</f>
        <v>0</v>
      </c>
      <c r="U4" s="65"/>
      <c r="V4" s="9">
        <f t="shared" ref="V4:V11" si="7">V3</f>
        <v>0</v>
      </c>
      <c r="W4" s="28">
        <f>IF(AD3="",(IF(2500*(((1/3)*(T4/100))+((2/3)*V4))&gt;6000,6000,(2500*(((1/3)*(T4/100))+((2/3)*V4))))*0.7),(IF(2500*(((1/3)*(T4/100))+((2/3)*V4))&gt;6000,6000,(2500*(((1/3)*(T4/100))+((2/3)*V4))))))</f>
        <v>0</v>
      </c>
      <c r="X4" s="11">
        <f>IF($M4=التعريفات!$H$3,$W4*0.6,$W4*0.5)</f>
        <v>0</v>
      </c>
      <c r="Y4" s="11">
        <f>IF($M4=التعريفات!$H$3,$W4*0.4,$W4*0.5)</f>
        <v>0</v>
      </c>
      <c r="Z4" s="9"/>
      <c r="AA4" s="36">
        <f>'Calculater Incentives2022'!E17</f>
        <v>0</v>
      </c>
      <c r="AB4" s="9"/>
      <c r="AC4" s="9"/>
      <c r="AD4" s="35" t="str">
        <f>IF('Calculater Incentives2022'!E15="","","X")</f>
        <v/>
      </c>
      <c r="AE4" s="10" t="str">
        <f>'Calculater Incentives2022'!E16</f>
        <v xml:space="preserve">من خارج الجامعة </v>
      </c>
      <c r="AF4" s="12">
        <f t="shared" si="2"/>
        <v>0</v>
      </c>
      <c r="AG4" s="11">
        <f t="shared" ref="AG4:AG11" si="8">IF((AF4)=0,0,AG3*2/3)</f>
        <v>0</v>
      </c>
      <c r="AH4" s="12">
        <f>SUM(AG2:AG11)</f>
        <v>1</v>
      </c>
      <c r="AI4" s="12">
        <f>IF((AE4)=التعريفات!$C$9,0,(($W4*0.5)/$AH4)*AG4)</f>
        <v>0</v>
      </c>
      <c r="AJ4" s="12">
        <f>IF(OR(AE4=التعريفات!$C$7,AE4=التعريفات!$C$8,AE4=التعريفات!$C$9),0,(($W4*0.5)/$AH4)*AG4)</f>
        <v>0</v>
      </c>
      <c r="AK4" s="11">
        <f>IF((AE4)=التعريفات!$C$9,0,($X4/$AH4)*AG4)</f>
        <v>0</v>
      </c>
      <c r="AL4" s="11">
        <f>IF(OR(AE4=التعريفات!$C$7,AE4=التعريفات!$C$8,AE4=التعريفات!$C$9, AE4=التعريفات!C8),0,($Y4/$AH4)*AG4)</f>
        <v>0</v>
      </c>
      <c r="AM4" s="11">
        <f t="shared" si="0"/>
        <v>0</v>
      </c>
      <c r="AN4" s="11">
        <f t="shared" si="1"/>
        <v>0</v>
      </c>
      <c r="AO4" s="38">
        <f>IF(OR(AE4=التعريفات!C$12, AE4=التعريفات!C$10,AE4=التعريفات!C$11),W4*AS4*0.5,0)</f>
        <v>0</v>
      </c>
      <c r="AP4" s="38">
        <f>IF(OR(AE4=التعريفات!C$10,AE4=التعريفات!C$11),W4*AS4*0.5,0)</f>
        <v>0</v>
      </c>
      <c r="AQ4" s="37">
        <f>IF(OR(AE4=التعريفات!C$12, AE4=التعريفات!C$10,AE4=التعريفات!C$11),X4*AS4,0)</f>
        <v>0</v>
      </c>
      <c r="AR4" s="37">
        <f>IF(OR(AE4=التعريفات!C$10,AE4=التعريفات!C$11),Y4*AS4,0)</f>
        <v>0</v>
      </c>
      <c r="AS4" s="11">
        <f>IF(AE4=التعريفات!C$12,0.5,IF(COUNTIF(AE$2:AE$11,التعريفات!C$11),0.25,0.5))</f>
        <v>0.5</v>
      </c>
      <c r="AT4" s="39">
        <f t="shared" si="3"/>
        <v>0</v>
      </c>
      <c r="AU4" s="39">
        <f t="shared" si="4"/>
        <v>0</v>
      </c>
      <c r="AZ4" s="23">
        <f>IF(COUNTIF(AE$2:AE$11, التعريفات!C$12), AT4,AM4)</f>
        <v>0</v>
      </c>
      <c r="BA4" s="23">
        <f>IF(COUNTIF(AE$2:AE$11, التعريفات!C$12), AU4,AN4)</f>
        <v>0</v>
      </c>
      <c r="BB4" s="9"/>
      <c r="BC4" s="9"/>
      <c r="BD4" s="9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</row>
    <row r="5" spans="1:146" s="11" customFormat="1" ht="19.5" customHeight="1" x14ac:dyDescent="0.25">
      <c r="A5" s="8">
        <v>5</v>
      </c>
      <c r="B5" s="62"/>
      <c r="C5" s="65"/>
      <c r="D5" s="66"/>
      <c r="E5" s="66"/>
      <c r="F5" s="62"/>
      <c r="G5" s="62"/>
      <c r="H5" s="67"/>
      <c r="I5" s="67"/>
      <c r="J5" s="67"/>
      <c r="K5" s="67"/>
      <c r="L5" s="62"/>
      <c r="M5" s="9" t="str">
        <f t="shared" si="5"/>
        <v>No</v>
      </c>
      <c r="N5" s="9">
        <v>1</v>
      </c>
      <c r="O5" s="62"/>
      <c r="P5" s="62"/>
      <c r="Q5" s="62"/>
      <c r="R5" s="62"/>
      <c r="S5" s="63"/>
      <c r="T5" s="9">
        <f t="shared" si="6"/>
        <v>0</v>
      </c>
      <c r="U5" s="65"/>
      <c r="V5" s="9">
        <f t="shared" si="7"/>
        <v>0</v>
      </c>
      <c r="W5" s="28">
        <f>IF(AD3="",(IF(2500*(((1/3)*(T5/100))+((2/3)*V5))&gt;6000,6000,(2500*(((1/3)*(T5/100))+((2/3)*V5))))*0.7),(IF(2500*(((1/3)*(T5/100))+((2/3)*V5))&gt;6000,6000,(2500*(((1/3)*(T5/100))+((2/3)*V5))))))</f>
        <v>0</v>
      </c>
      <c r="X5" s="11">
        <f>IF($M5=التعريفات!$H$3,$W5*0.6,$W5*0.5)</f>
        <v>0</v>
      </c>
      <c r="Y5" s="11">
        <f>IF($M5=التعريفات!$H$3,$W5*0.4,$W5*0.5)</f>
        <v>0</v>
      </c>
      <c r="Z5" s="9"/>
      <c r="AA5" s="36">
        <v>0</v>
      </c>
      <c r="AB5" s="9"/>
      <c r="AC5" s="9"/>
      <c r="AD5" s="35" t="str">
        <f>IF('Calculater Incentives2022'!J15="","","X")</f>
        <v/>
      </c>
      <c r="AE5" s="10" t="str">
        <f>'Calculater Incentives2022'!J16</f>
        <v xml:space="preserve">من خارج الجامعة </v>
      </c>
      <c r="AF5" s="12">
        <f t="shared" si="2"/>
        <v>0</v>
      </c>
      <c r="AG5" s="11">
        <f t="shared" si="8"/>
        <v>0</v>
      </c>
      <c r="AH5" s="12">
        <f>SUM(AG2:AG11)</f>
        <v>1</v>
      </c>
      <c r="AI5" s="12">
        <f>IF((AE5)=التعريفات!$C$9,0,(($W5*0.5)/$AH5)*AG5)</f>
        <v>0</v>
      </c>
      <c r="AJ5" s="12">
        <f>IF(OR(AE5=التعريفات!$C$7,AE5=التعريفات!$C$8,AE5=التعريفات!$C$9),0,(($W5*0.5)/$AH5)*AG5)</f>
        <v>0</v>
      </c>
      <c r="AK5" s="11">
        <f>IF((AE5)=التعريفات!$C$9,0,($X5/$AH5)*AG5)</f>
        <v>0</v>
      </c>
      <c r="AL5" s="11">
        <f>IF(OR(AE5=التعريفات!$C$7,AE5=التعريفات!$C$8,AE5=التعريفات!$C$9, AE5=التعريفات!C9),0,($Y5/$AH5)*AG5)</f>
        <v>0</v>
      </c>
      <c r="AM5" s="11">
        <f t="shared" si="0"/>
        <v>0</v>
      </c>
      <c r="AN5" s="11">
        <f t="shared" si="1"/>
        <v>0</v>
      </c>
      <c r="AO5" s="38">
        <f>IF(OR(AE5=التعريفات!C$12, AE5=التعريفات!C$10,AE5=التعريفات!C$11),W5*AS5*0.5,0)</f>
        <v>0</v>
      </c>
      <c r="AP5" s="38">
        <f>IF(OR(AE5=التعريفات!C$10,AE5=التعريفات!C$11),W5*AS5*0.5,0)</f>
        <v>0</v>
      </c>
      <c r="AQ5" s="37">
        <f>IF(OR(AE5=التعريفات!C$12, AE5=التعريفات!C$10,AE5=التعريفات!C$11),X5*AS5,0)</f>
        <v>0</v>
      </c>
      <c r="AR5" s="37">
        <f>IF(OR(AE5=التعريفات!C$10,AE5=التعريفات!C$11),Y5*AS5,0)</f>
        <v>0</v>
      </c>
      <c r="AS5" s="11">
        <f>IF(AE5=التعريفات!C$12,0.5,IF(COUNTIF(AE$2:AE$11,التعريفات!C$11),0.25,0.5))</f>
        <v>0.5</v>
      </c>
      <c r="AT5" s="39">
        <f t="shared" si="3"/>
        <v>0</v>
      </c>
      <c r="AU5" s="39">
        <f t="shared" si="4"/>
        <v>0</v>
      </c>
      <c r="AZ5" s="23">
        <f>IF(COUNTIF(AE$2:AE$11, التعريفات!C$12), AT5,AM5)</f>
        <v>0</v>
      </c>
      <c r="BA5" s="23">
        <f>IF(COUNTIF(AE$2:AE$11, التعريفات!C$12), AU5,AN5)</f>
        <v>0</v>
      </c>
      <c r="BB5" s="9"/>
      <c r="BC5" s="9"/>
      <c r="BD5" s="9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</row>
    <row r="6" spans="1:146" s="11" customFormat="1" ht="19.5" customHeight="1" x14ac:dyDescent="0.25">
      <c r="A6" s="8">
        <v>6</v>
      </c>
      <c r="B6" s="62"/>
      <c r="C6" s="65"/>
      <c r="D6" s="66"/>
      <c r="E6" s="66"/>
      <c r="F6" s="62"/>
      <c r="G6" s="62"/>
      <c r="H6" s="67"/>
      <c r="I6" s="67"/>
      <c r="J6" s="67"/>
      <c r="K6" s="67"/>
      <c r="L6" s="62"/>
      <c r="M6" s="9" t="str">
        <f t="shared" si="5"/>
        <v>No</v>
      </c>
      <c r="N6" s="9">
        <v>1</v>
      </c>
      <c r="O6" s="62"/>
      <c r="P6" s="62"/>
      <c r="Q6" s="62"/>
      <c r="R6" s="62"/>
      <c r="S6" s="63"/>
      <c r="T6" s="9">
        <f t="shared" si="6"/>
        <v>0</v>
      </c>
      <c r="U6" s="65"/>
      <c r="V6" s="9">
        <f t="shared" si="7"/>
        <v>0</v>
      </c>
      <c r="W6" s="28">
        <f>IF(AD3="",(IF(2500*(((1/3)*(T6/100))+((2/3)*V6))&gt;6000,6000,(2500*(((1/3)*(T6/100))+((2/3)*V6))))*0.7),(IF(2500*(((1/3)*(T6/100))+((2/3)*V6))&gt;6000,6000,(2500*(((1/3)*(T6/100))+((2/3)*V6))))))</f>
        <v>0</v>
      </c>
      <c r="X6" s="11">
        <f>IF($M6=التعريفات!$H$3,$W6*0.6,$W6*0.5)</f>
        <v>0</v>
      </c>
      <c r="Y6" s="11">
        <f>IF($M6=التعريفات!$H$3,$W6*0.4,$W6*0.5)</f>
        <v>0</v>
      </c>
      <c r="Z6" s="9"/>
      <c r="AA6" s="36">
        <f>'Calculater Incentives2022'!E28</f>
        <v>0</v>
      </c>
      <c r="AB6" s="9"/>
      <c r="AC6" s="9"/>
      <c r="AD6" s="35" t="str">
        <f>IF('Calculater Incentives2022'!E26="","","X")</f>
        <v/>
      </c>
      <c r="AE6" s="10" t="str">
        <f>'Calculater Incentives2022'!E27</f>
        <v xml:space="preserve">من خارج الجامعة </v>
      </c>
      <c r="AF6" s="12">
        <f t="shared" si="2"/>
        <v>0</v>
      </c>
      <c r="AG6" s="11">
        <f t="shared" si="8"/>
        <v>0</v>
      </c>
      <c r="AH6" s="12">
        <f>SUM(AG2:AG11)</f>
        <v>1</v>
      </c>
      <c r="AI6" s="12">
        <f>IF((AE6)=التعريفات!$C$9,0,(($W6*0.5)/$AH6)*AG6)</f>
        <v>0</v>
      </c>
      <c r="AJ6" s="12">
        <f>IF(OR(AE6=التعريفات!$C$7,AE6=التعريفات!$C$8,AE6=التعريفات!$C$9),0,(($W6*0.5)/$AH6)*AG6)</f>
        <v>0</v>
      </c>
      <c r="AK6" s="11">
        <f>IF((AE6)=التعريفات!$C$9,0,($X6/$AH6)*AG6)</f>
        <v>0</v>
      </c>
      <c r="AL6" s="11">
        <f>IF(OR(AE6=التعريفات!$C$7,AE6=التعريفات!$C$8,AE6=التعريفات!$C$9, AE6=التعريفات!C10),0,($Y6/$AH6)*AG6)</f>
        <v>0</v>
      </c>
      <c r="AM6" s="11">
        <f t="shared" si="0"/>
        <v>0</v>
      </c>
      <c r="AN6" s="11">
        <f t="shared" si="1"/>
        <v>0</v>
      </c>
      <c r="AO6" s="38">
        <f>IF(OR(AE6=التعريفات!C$12, AE6=التعريفات!C$10,AE6=التعريفات!C$11),W6*AS6*0.5,0)</f>
        <v>0</v>
      </c>
      <c r="AP6" s="38">
        <f>IF(OR(AE6=التعريفات!C$10,AE6=التعريفات!C$11),W6*AS6*0.5,0)</f>
        <v>0</v>
      </c>
      <c r="AQ6" s="37">
        <f>IF(OR(AE6=التعريفات!C$12, AE6=التعريفات!C$10,AE6=التعريفات!C$11),X6*AS6,0)</f>
        <v>0</v>
      </c>
      <c r="AR6" s="37">
        <f>IF(OR(AE6=التعريفات!C$10,AE6=التعريفات!C$11),Y6*AS6,0)</f>
        <v>0</v>
      </c>
      <c r="AS6" s="11">
        <f>IF(AE6=التعريفات!C$12,0.5,IF(COUNTIF(AE$2:AE$11,التعريفات!C$11),0.25,0.5))</f>
        <v>0.5</v>
      </c>
      <c r="AT6" s="39">
        <f t="shared" si="3"/>
        <v>0</v>
      </c>
      <c r="AU6" s="39">
        <f t="shared" si="4"/>
        <v>0</v>
      </c>
      <c r="AZ6" s="23">
        <f>IF(COUNTIF(AE$2:AE$11, التعريفات!C$12), AT6,AM6)</f>
        <v>0</v>
      </c>
      <c r="BA6" s="23">
        <f>IF(COUNTIF(AE$2:AE$11, التعريفات!C$12), AU6,AN6)</f>
        <v>0</v>
      </c>
      <c r="BB6" s="9"/>
      <c r="BC6" s="9"/>
      <c r="BD6" s="9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</row>
    <row r="7" spans="1:146" s="11" customFormat="1" ht="19.5" customHeight="1" x14ac:dyDescent="0.25">
      <c r="A7" s="8">
        <v>7</v>
      </c>
      <c r="B7" s="62"/>
      <c r="C7" s="65"/>
      <c r="D7" s="66"/>
      <c r="E7" s="66"/>
      <c r="F7" s="62"/>
      <c r="G7" s="62"/>
      <c r="H7" s="67"/>
      <c r="I7" s="67"/>
      <c r="J7" s="67"/>
      <c r="K7" s="67"/>
      <c r="L7" s="62"/>
      <c r="M7" s="9" t="str">
        <f t="shared" si="5"/>
        <v>No</v>
      </c>
      <c r="N7" s="9">
        <v>1</v>
      </c>
      <c r="O7" s="62"/>
      <c r="P7" s="62"/>
      <c r="Q7" s="62"/>
      <c r="R7" s="62"/>
      <c r="S7" s="63"/>
      <c r="T7" s="9">
        <f t="shared" si="6"/>
        <v>0</v>
      </c>
      <c r="U7" s="65"/>
      <c r="V7" s="9">
        <f t="shared" si="7"/>
        <v>0</v>
      </c>
      <c r="W7" s="28">
        <f>IF(AD3="",(IF(2500*(((1/3)*(T7/100))+((2/3)*V7))&gt;6000,6000,(2500*(((1/3)*(T7/100))+((2/3)*V7))))*0.7),(IF(2500*(((1/3)*(T7/100))+((2/3)*V7))&gt;6000,6000,(2500*(((1/3)*(T7/100))+((2/3)*V7))))))</f>
        <v>0</v>
      </c>
      <c r="X7" s="11">
        <f>IF($M7=التعريفات!$H$3,$W7*0.6,$W7*0.5)</f>
        <v>0</v>
      </c>
      <c r="Y7" s="11">
        <f>IF($M7=التعريفات!$H$3,$W7*0.4,$W7*0.5)</f>
        <v>0</v>
      </c>
      <c r="Z7" s="9"/>
      <c r="AA7" s="36">
        <f>'Calculater Incentives2022'!J28</f>
        <v>0</v>
      </c>
      <c r="AB7" s="9"/>
      <c r="AC7" s="9"/>
      <c r="AD7" s="35" t="str">
        <f>IF('Calculater Incentives2022'!J26="","","X")</f>
        <v/>
      </c>
      <c r="AE7" s="10" t="str">
        <f>'Calculater Incentives2022'!J27</f>
        <v xml:space="preserve">من خارج الجامعة </v>
      </c>
      <c r="AF7" s="12">
        <f t="shared" si="2"/>
        <v>0</v>
      </c>
      <c r="AG7" s="11">
        <f t="shared" si="8"/>
        <v>0</v>
      </c>
      <c r="AH7" s="12">
        <f>SUM(AG2:AG11)</f>
        <v>1</v>
      </c>
      <c r="AI7" s="12">
        <f>IF((AE7)=التعريفات!$C$9,0,(($W7*0.5)/$AH7)*AG7)</f>
        <v>0</v>
      </c>
      <c r="AJ7" s="12">
        <f>IF(OR(AE7=التعريفات!$C$7,AE7=التعريفات!$C$8,AE7=التعريفات!$C$9),0,(($W7*0.5)/$AH7)*AG7)</f>
        <v>0</v>
      </c>
      <c r="AK7" s="11">
        <f>IF((AE7)=التعريفات!$C$9,0,($X7/$AH7)*AG7)</f>
        <v>0</v>
      </c>
      <c r="AL7" s="11">
        <f>IF(OR(AE7=التعريفات!$C$7,AE7=التعريفات!$C$8,AE7=التعريفات!$C$9, AE7=التعريفات!C11),0,($Y7/$AH7)*AG7)</f>
        <v>0</v>
      </c>
      <c r="AM7" s="11">
        <f t="shared" si="0"/>
        <v>0</v>
      </c>
      <c r="AN7" s="11">
        <f t="shared" si="1"/>
        <v>0</v>
      </c>
      <c r="AO7" s="38">
        <f>IF(OR(AE7=التعريفات!C$12, AE7=التعريفات!C$10,AE7=التعريفات!C$11),W7*AS7*0.5,0)</f>
        <v>0</v>
      </c>
      <c r="AP7" s="38">
        <f>IF(OR(AE7=التعريفات!C$10,AE7=التعريفات!C$11),W7*AS7*0.5,0)</f>
        <v>0</v>
      </c>
      <c r="AQ7" s="37">
        <f>IF(OR(AE7=التعريفات!C$12, AE7=التعريفات!C$10,AE7=التعريفات!C$11),X7*AS7,0)</f>
        <v>0</v>
      </c>
      <c r="AR7" s="37">
        <f>IF(OR(AE7=التعريفات!C$10,AE7=التعريفات!C$11),Y7*AS7,0)</f>
        <v>0</v>
      </c>
      <c r="AS7" s="11">
        <f>IF(AE7=التعريفات!C$12,0.5,IF(COUNTIF(AE$2:AE$11,التعريفات!C$11),0.25,0.5))</f>
        <v>0.5</v>
      </c>
      <c r="AT7" s="39">
        <f t="shared" si="3"/>
        <v>0</v>
      </c>
      <c r="AU7" s="39">
        <f t="shared" si="4"/>
        <v>0</v>
      </c>
      <c r="AZ7" s="23">
        <f>IF(COUNTIF(AE$2:AE$11, التعريفات!C$12), AT7,AM7)</f>
        <v>0</v>
      </c>
      <c r="BA7" s="23">
        <f>IF(COUNTIF(AE$2:AE$11, التعريفات!C$12), AU7,AN7)</f>
        <v>0</v>
      </c>
      <c r="BB7" s="9"/>
      <c r="BC7" s="9"/>
      <c r="BD7" s="9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</row>
    <row r="8" spans="1:146" s="11" customFormat="1" ht="19.5" customHeight="1" x14ac:dyDescent="0.25">
      <c r="A8" s="8">
        <v>8</v>
      </c>
      <c r="B8" s="62"/>
      <c r="C8" s="65"/>
      <c r="D8" s="66"/>
      <c r="E8" s="66"/>
      <c r="F8" s="62"/>
      <c r="G8" s="62"/>
      <c r="H8" s="67"/>
      <c r="I8" s="67"/>
      <c r="J8" s="67"/>
      <c r="K8" s="67"/>
      <c r="L8" s="62"/>
      <c r="M8" s="9" t="str">
        <f t="shared" si="5"/>
        <v>No</v>
      </c>
      <c r="N8" s="9">
        <v>1</v>
      </c>
      <c r="O8" s="62"/>
      <c r="P8" s="62"/>
      <c r="Q8" s="62"/>
      <c r="R8" s="62"/>
      <c r="S8" s="63"/>
      <c r="T8" s="9">
        <f t="shared" si="6"/>
        <v>0</v>
      </c>
      <c r="U8" s="65"/>
      <c r="V8" s="9">
        <f t="shared" si="7"/>
        <v>0</v>
      </c>
      <c r="W8" s="28">
        <f>IF(AD3="",(IF(2500*(((1/3)*(T8/100))+((2/3)*V8))&gt;6000,6000,(2500*(((1/3)*(T8/100))+((2/3)*V8))))*0.7),(IF(2500*(((1/3)*(T8/100))+((2/3)*V8))&gt;6000,6000,(2500*(((1/3)*(T8/100))+((2/3)*V8))))))</f>
        <v>0</v>
      </c>
      <c r="X8" s="11">
        <f>IF($M8=التعريفات!$H$3,$W8*0.6,$W8*0.5)</f>
        <v>0</v>
      </c>
      <c r="Y8" s="11">
        <f>IF($M8=التعريفات!$H$3,$W8*0.4,$W8*0.5)</f>
        <v>0</v>
      </c>
      <c r="Z8" s="9"/>
      <c r="AA8" s="36">
        <f>'Calculater Incentives2022'!E40</f>
        <v>0</v>
      </c>
      <c r="AB8" s="9"/>
      <c r="AC8" s="9"/>
      <c r="AD8" s="35" t="str">
        <f>IF('Calculater Incentives2022'!E38="","","X")</f>
        <v/>
      </c>
      <c r="AE8" s="10" t="str">
        <f>'Calculater Incentives2022'!E39</f>
        <v xml:space="preserve">من خارج الجامعة </v>
      </c>
      <c r="AF8" s="12">
        <f t="shared" si="2"/>
        <v>0</v>
      </c>
      <c r="AG8" s="11">
        <f t="shared" si="8"/>
        <v>0</v>
      </c>
      <c r="AH8" s="12">
        <f>SUM(AG2:AG11)</f>
        <v>1</v>
      </c>
      <c r="AI8" s="12">
        <f>IF((AE8)=التعريفات!$C$9,0,(($W8*0.5)/$AH8)*AG8)</f>
        <v>0</v>
      </c>
      <c r="AJ8" s="12">
        <f>IF(OR(AE8=التعريفات!$C$7,AE8=التعريفات!$C$8,AE8=التعريفات!$C$9),0,(($W8*0.5)/$AH8)*AG8)</f>
        <v>0</v>
      </c>
      <c r="AK8" s="11">
        <f>IF((AE8)=التعريفات!$C$9,0,($X8/$AH8)*AG8)</f>
        <v>0</v>
      </c>
      <c r="AL8" s="11">
        <f>IF(OR(AE8=التعريفات!$C$7,AE8=التعريفات!$C$8,AE8=التعريفات!$C$9, AE8=التعريفات!C12),0,($Y8/$AH8)*AG8)</f>
        <v>0</v>
      </c>
      <c r="AM8" s="11">
        <f t="shared" si="0"/>
        <v>0</v>
      </c>
      <c r="AN8" s="11">
        <f t="shared" si="1"/>
        <v>0</v>
      </c>
      <c r="AO8" s="38">
        <f>IF(OR(AE8=التعريفات!C$12, AE8=التعريفات!C$10,AE8=التعريفات!C$11),W8*AS8*0.5,0)</f>
        <v>0</v>
      </c>
      <c r="AP8" s="38">
        <f>IF(OR(AE8=التعريفات!C$10,AE8=التعريفات!C$11),W8*AS8*0.5,0)</f>
        <v>0</v>
      </c>
      <c r="AQ8" s="37">
        <f>IF(OR(AE8=التعريفات!C$12, AE8=التعريفات!C$10,AE8=التعريفات!C$11),X8*AS8,0)</f>
        <v>0</v>
      </c>
      <c r="AR8" s="37">
        <f>IF(OR(AE8=التعريفات!C$10,AE8=التعريفات!C$11),Y8*AS8,0)</f>
        <v>0</v>
      </c>
      <c r="AS8" s="11">
        <f>IF(AE8=التعريفات!C$12,0.5,IF(COUNTIF(AE$2:AE$11,التعريفات!C$11),0.25,0.5))</f>
        <v>0.5</v>
      </c>
      <c r="AT8" s="39">
        <f t="shared" si="3"/>
        <v>0</v>
      </c>
      <c r="AU8" s="39">
        <f t="shared" si="4"/>
        <v>0</v>
      </c>
      <c r="AZ8" s="23">
        <f>IF(COUNTIF(AE$2:AE$11, التعريفات!C$12), AT8,AM8)</f>
        <v>0</v>
      </c>
      <c r="BA8" s="23">
        <f>IF(COUNTIF(AE$2:AE$11, التعريفات!C$12), AU8,AN8)</f>
        <v>0</v>
      </c>
      <c r="BB8" s="9"/>
      <c r="BC8" s="9"/>
      <c r="BD8" s="9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</row>
    <row r="9" spans="1:146" s="11" customFormat="1" ht="19.5" customHeight="1" x14ac:dyDescent="0.25">
      <c r="A9" s="8">
        <v>9</v>
      </c>
      <c r="B9" s="62"/>
      <c r="C9" s="65"/>
      <c r="D9" s="66"/>
      <c r="E9" s="66"/>
      <c r="F9" s="62"/>
      <c r="G9" s="62"/>
      <c r="H9" s="67"/>
      <c r="I9" s="67"/>
      <c r="J9" s="67"/>
      <c r="K9" s="67"/>
      <c r="L9" s="62"/>
      <c r="M9" s="9" t="str">
        <f t="shared" si="5"/>
        <v>No</v>
      </c>
      <c r="N9" s="9">
        <v>1</v>
      </c>
      <c r="O9" s="62"/>
      <c r="P9" s="62"/>
      <c r="Q9" s="62"/>
      <c r="R9" s="62"/>
      <c r="S9" s="63"/>
      <c r="T9" s="9">
        <f t="shared" si="6"/>
        <v>0</v>
      </c>
      <c r="U9" s="65"/>
      <c r="V9" s="9">
        <f t="shared" si="7"/>
        <v>0</v>
      </c>
      <c r="W9" s="28">
        <f>IF(AD3="",(IF(2500*(((1/3)*(T9/100))+((2/3)*V9))&gt;6000,6000,(2500*(((1/3)*(T9/100))+((2/3)*V9))))*0.7),(IF(2500*(((1/3)*(T9/100))+((2/3)*V9))&gt;6000,6000,(2500*(((1/3)*(T9/100))+((2/3)*V9))))))</f>
        <v>0</v>
      </c>
      <c r="X9" s="11">
        <f>IF($M9=التعريفات!$H$3,$W9*0.6,$W9*0.5)</f>
        <v>0</v>
      </c>
      <c r="Y9" s="11">
        <f>IF($M9=التعريفات!$H$3,$W9*0.4,$W9*0.5)</f>
        <v>0</v>
      </c>
      <c r="Z9" s="9"/>
      <c r="AA9" s="36">
        <f>'Calculater Incentives2022'!J40</f>
        <v>0</v>
      </c>
      <c r="AB9" s="9"/>
      <c r="AC9" s="9"/>
      <c r="AD9" s="35" t="str">
        <f>IF('Calculater Incentives2022'!J38="","","X")</f>
        <v/>
      </c>
      <c r="AE9" s="10" t="str">
        <f>'Calculater Incentives2022'!J39</f>
        <v xml:space="preserve">من خارج الجامعة </v>
      </c>
      <c r="AF9" s="12">
        <f t="shared" si="2"/>
        <v>0</v>
      </c>
      <c r="AG9" s="11">
        <f t="shared" si="8"/>
        <v>0</v>
      </c>
      <c r="AH9" s="12">
        <f>SUM(AG2:AG11)</f>
        <v>1</v>
      </c>
      <c r="AI9" s="12">
        <f>IF((AE9)=التعريفات!$C$9,0,(($W9*0.5)/$AH9)*AG9)</f>
        <v>0</v>
      </c>
      <c r="AJ9" s="12">
        <f>IF(OR(AE9=التعريفات!$C$7,AE9=التعريفات!$C$8,AE9=التعريفات!$C$9),0,(($W9*0.5)/$AH9)*AG9)</f>
        <v>0</v>
      </c>
      <c r="AK9" s="11">
        <f>IF((AE9)=التعريفات!$C$9,0,($X9/$AH9)*AG9)</f>
        <v>0</v>
      </c>
      <c r="AL9" s="11">
        <f>IF(OR(AE9=التعريفات!$C$7,AE9=التعريفات!$C$8,AE9=التعريفات!$C$9, AE9=التعريفات!C13),0,($Y9/$AH9)*AG9)</f>
        <v>0</v>
      </c>
      <c r="AM9" s="11">
        <f t="shared" si="0"/>
        <v>0</v>
      </c>
      <c r="AN9" s="11">
        <f t="shared" si="1"/>
        <v>0</v>
      </c>
      <c r="AO9" s="38">
        <f>IF(OR(AE9=التعريفات!C$12, AE9=التعريفات!C$10,AE9=التعريفات!C$11),W9*AS9*0.5,0)</f>
        <v>0</v>
      </c>
      <c r="AP9" s="38">
        <f>IF(OR(AE9=التعريفات!C$10,AE9=التعريفات!C$11),W9*AS9*0.5,0)</f>
        <v>0</v>
      </c>
      <c r="AQ9" s="37">
        <f>IF(OR(AE9=التعريفات!C$12, AE9=التعريفات!C$10,AE9=التعريفات!C$11),X9*AS9,0)</f>
        <v>0</v>
      </c>
      <c r="AR9" s="37">
        <f>IF(OR(AE9=التعريفات!C$10,AE9=التعريفات!C$11),Y9*AS9,0)</f>
        <v>0</v>
      </c>
      <c r="AS9" s="11">
        <f>IF(AE9=التعريفات!C$12,0.5,IF(COUNTIF(AE$2:AE$11,التعريفات!C$11),0.25,0.5))</f>
        <v>0.5</v>
      </c>
      <c r="AT9" s="39">
        <f t="shared" si="3"/>
        <v>0</v>
      </c>
      <c r="AU9" s="39">
        <f t="shared" si="4"/>
        <v>0</v>
      </c>
      <c r="AZ9" s="23">
        <f>IF(COUNTIF(AE$2:AE$11, التعريفات!C$12), AT9,AM9)</f>
        <v>0</v>
      </c>
      <c r="BA9" s="23">
        <f>IF(COUNTIF(AE$2:AE$11, التعريفات!C$12), AU9,AN9)</f>
        <v>0</v>
      </c>
      <c r="BB9" s="9"/>
      <c r="BC9" s="9"/>
      <c r="BD9" s="9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</row>
    <row r="10" spans="1:146" s="11" customFormat="1" ht="19.5" customHeight="1" x14ac:dyDescent="0.25">
      <c r="A10" s="8">
        <v>10</v>
      </c>
      <c r="B10" s="62"/>
      <c r="C10" s="65"/>
      <c r="D10" s="66"/>
      <c r="E10" s="66"/>
      <c r="F10" s="62"/>
      <c r="G10" s="62"/>
      <c r="H10" s="67"/>
      <c r="I10" s="67"/>
      <c r="J10" s="67"/>
      <c r="K10" s="67"/>
      <c r="L10" s="62"/>
      <c r="M10" s="9" t="str">
        <f t="shared" si="5"/>
        <v>No</v>
      </c>
      <c r="N10" s="9">
        <v>1</v>
      </c>
      <c r="O10" s="62"/>
      <c r="P10" s="62"/>
      <c r="Q10" s="62"/>
      <c r="R10" s="62"/>
      <c r="S10" s="63"/>
      <c r="T10" s="9">
        <f t="shared" si="6"/>
        <v>0</v>
      </c>
      <c r="U10" s="65"/>
      <c r="V10" s="9">
        <f t="shared" si="7"/>
        <v>0</v>
      </c>
      <c r="W10" s="28">
        <f>IF(AD3="",(IF(2500*(((1/3)*(T10/100))+((2/3)*V10))&gt;6000,6000,(2500*(((1/3)*(T10/100))+((2/3)*V10))))*0.7),(IF(2500*(((1/3)*(T10/100))+((2/3)*V10))&gt;6000,6000,(2500*(((1/3)*(T10/100))+((2/3)*V10))))))</f>
        <v>0</v>
      </c>
      <c r="X10" s="11">
        <f>IF($M10=التعريفات!$H$3,$W10*0.6,$W10*0.5)</f>
        <v>0</v>
      </c>
      <c r="Y10" s="11">
        <f>IF($M10=التعريفات!$H$3,$W10*0.4,$W10*0.5)</f>
        <v>0</v>
      </c>
      <c r="Z10" s="9"/>
      <c r="AA10" s="36">
        <f>'Calculater Incentives2022'!E51</f>
        <v>0</v>
      </c>
      <c r="AB10" s="9"/>
      <c r="AC10" s="9"/>
      <c r="AD10" s="35" t="str">
        <f>IF('Calculater Incentives2022'!E49="","","X")</f>
        <v/>
      </c>
      <c r="AE10" s="10" t="str">
        <f>'Calculater Incentives2022'!E50</f>
        <v xml:space="preserve">من خارج الجامعة </v>
      </c>
      <c r="AF10" s="12">
        <f t="shared" si="2"/>
        <v>0</v>
      </c>
      <c r="AG10" s="11">
        <f t="shared" si="8"/>
        <v>0</v>
      </c>
      <c r="AH10" s="12">
        <f>SUM(AG2:AG11)</f>
        <v>1</v>
      </c>
      <c r="AI10" s="12">
        <f>IF((AE10)=التعريفات!$C$9,0,(($W10*0.5)/$AH10)*AG10)</f>
        <v>0</v>
      </c>
      <c r="AJ10" s="12">
        <f>IF(OR(AE10=التعريفات!$C$7,AE10=التعريفات!$C$8,AE10=التعريفات!$C$9),0,(($W10*0.5)/$AH10)*AG10)</f>
        <v>0</v>
      </c>
      <c r="AK10" s="11">
        <f>IF((AE10)=التعريفات!$C$9,0,($X10/$AH10)*AG10)</f>
        <v>0</v>
      </c>
      <c r="AL10" s="11">
        <f>IF(OR(AE10=التعريفات!$C$7,AE10=التعريفات!$C$8,AE10=التعريفات!$C$9, AE10=التعريفات!C14),0,($Y10/$AH10)*AG10)</f>
        <v>0</v>
      </c>
      <c r="AM10" s="11">
        <f t="shared" si="0"/>
        <v>0</v>
      </c>
      <c r="AN10" s="11">
        <f t="shared" si="1"/>
        <v>0</v>
      </c>
      <c r="AO10" s="38">
        <f>IF(OR(AE10=التعريفات!C$12, AE10=التعريفات!C$10,AE10=التعريفات!C$11),W10*AS10*0.5,0)</f>
        <v>0</v>
      </c>
      <c r="AP10" s="38">
        <f>IF(OR(AE10=التعريفات!C$10,AE10=التعريفات!C$11),W10*AS10*0.5,0)</f>
        <v>0</v>
      </c>
      <c r="AQ10" s="37">
        <f>IF(OR(AE10=التعريفات!C$12, AE10=التعريفات!C$10,AE10=التعريفات!C$11),X10*AS10,0)</f>
        <v>0</v>
      </c>
      <c r="AR10" s="37">
        <f>IF(OR(AE10=التعريفات!C$10,AE10=التعريفات!C$11),Y10*AS10,0)</f>
        <v>0</v>
      </c>
      <c r="AS10" s="11">
        <f>IF(AE10=التعريفات!C$12,0.5,IF(COUNTIF(AE$2:AE$11,التعريفات!C$11),0.25,0.5))</f>
        <v>0.5</v>
      </c>
      <c r="AT10" s="39">
        <f t="shared" si="3"/>
        <v>0</v>
      </c>
      <c r="AU10" s="39">
        <f t="shared" si="4"/>
        <v>0</v>
      </c>
      <c r="AZ10" s="23">
        <f>IF(COUNTIF(AE$2:AE$11, التعريفات!C$12), AT10,AM10)</f>
        <v>0</v>
      </c>
      <c r="BA10" s="23">
        <f>IF(COUNTIF(AE$2:AE$11, التعريفات!C$12), AU10,AN10)</f>
        <v>0</v>
      </c>
      <c r="BB10" s="9"/>
      <c r="BC10" s="9"/>
      <c r="BD10" s="9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</row>
    <row r="11" spans="1:146" s="18" customFormat="1" ht="19.5" customHeight="1" x14ac:dyDescent="0.25">
      <c r="A11" s="17">
        <v>11</v>
      </c>
      <c r="B11" s="62"/>
      <c r="C11" s="65"/>
      <c r="D11" s="66"/>
      <c r="E11" s="66"/>
      <c r="F11" s="62"/>
      <c r="G11" s="62"/>
      <c r="H11" s="67"/>
      <c r="I11" s="67"/>
      <c r="J11" s="67"/>
      <c r="K11" s="67"/>
      <c r="L11" s="62"/>
      <c r="M11" s="9" t="str">
        <f t="shared" si="5"/>
        <v>No</v>
      </c>
      <c r="N11" s="9">
        <v>1</v>
      </c>
      <c r="O11" s="62"/>
      <c r="P11" s="62"/>
      <c r="Q11" s="62"/>
      <c r="R11" s="62"/>
      <c r="S11" s="63"/>
      <c r="T11" s="9">
        <f t="shared" si="6"/>
        <v>0</v>
      </c>
      <c r="U11" s="65"/>
      <c r="V11" s="9">
        <f t="shared" si="7"/>
        <v>0</v>
      </c>
      <c r="W11" s="28">
        <f>IF(AD3="",(IF(2500*(((1/3)*(T11/100))+((2/3)*V11))&gt;6000,6000,(2500*(((1/3)*(T11/100))+((2/3)*V11))))*0.7),(IF(2500*(((1/3)*(T11/100))+((2/3)*V11))&gt;6000,6000,(2500*(((1/3)*(T11/100))+((2/3)*V11))))))</f>
        <v>0</v>
      </c>
      <c r="X11" s="11">
        <f>IF($M11=التعريفات!$H$3,$W11*0.6,$W11*0.5)</f>
        <v>0</v>
      </c>
      <c r="Y11" s="11">
        <f>IF($M11=التعريفات!$H$3,$W11*0.4,$W11*0.5)</f>
        <v>0</v>
      </c>
      <c r="Z11" s="9"/>
      <c r="AA11" s="36">
        <f>'Calculater Incentives2022'!J51</f>
        <v>0</v>
      </c>
      <c r="AB11" s="9"/>
      <c r="AC11" s="9"/>
      <c r="AD11" s="35" t="str">
        <f>IF('Calculater Incentives2022'!J49="","","X")</f>
        <v/>
      </c>
      <c r="AE11" s="10" t="str">
        <f>'Calculater Incentives2022'!J50</f>
        <v xml:space="preserve">من خارج الجامعة </v>
      </c>
      <c r="AF11" s="12">
        <f t="shared" si="2"/>
        <v>0</v>
      </c>
      <c r="AG11" s="11">
        <f t="shared" si="8"/>
        <v>0</v>
      </c>
      <c r="AH11" s="12">
        <f>SUM(AG2:AG11)</f>
        <v>1</v>
      </c>
      <c r="AI11" s="12">
        <f>IF((AE11)=التعريفات!$C$9,0,(($W11*0.5)/$AH11)*AG11)</f>
        <v>0</v>
      </c>
      <c r="AJ11" s="12">
        <f>IF(OR(AE11=التعريفات!$C$7,AE11=التعريفات!$C$8,AE11=التعريفات!$C$9),0,(($W11*0.5)/$AH11)*AG11)</f>
        <v>0</v>
      </c>
      <c r="AK11" s="11">
        <f>IF((AE11)=التعريفات!$C$9,0,($X11/$AH11)*AG11)</f>
        <v>0</v>
      </c>
      <c r="AL11" s="11">
        <f>IF(OR(AE11=التعريفات!$C$7,AE11=التعريفات!$C$8,AE11=التعريفات!$C$9, AE11=التعريفات!C15),0,($Y11/$AH11)*AG11)</f>
        <v>0</v>
      </c>
      <c r="AM11" s="11">
        <f t="shared" si="0"/>
        <v>0</v>
      </c>
      <c r="AN11" s="11">
        <f t="shared" si="1"/>
        <v>0</v>
      </c>
      <c r="AO11" s="38">
        <f>IF(OR(AE11=التعريفات!C$12, AE11=التعريفات!C$10,AE11=التعريفات!C$11),W11*AS11*0.5,0)</f>
        <v>0</v>
      </c>
      <c r="AP11" s="38">
        <f>IF(OR(AE11=التعريفات!C$10,AE11=التعريفات!C$11),W11*AS11*0.5,0)</f>
        <v>0</v>
      </c>
      <c r="AQ11" s="37">
        <f>IF(OR(AE11=التعريفات!C$12, AE11=التعريفات!C$10,AE11=التعريفات!C$11),X11*AS11,0)</f>
        <v>0</v>
      </c>
      <c r="AR11" s="37">
        <f>IF(OR(AE11=التعريفات!C$10,AE11=التعريفات!C$11),Y11*AS11,0)</f>
        <v>0</v>
      </c>
      <c r="AS11" s="11">
        <f>IF(AE11=التعريفات!C$12,0.5,IF(COUNTIF(AE$2:AE$11,التعريفات!C$11),0.25,0.5))</f>
        <v>0.5</v>
      </c>
      <c r="AT11" s="39">
        <f t="shared" si="3"/>
        <v>0</v>
      </c>
      <c r="AU11" s="39">
        <f t="shared" si="4"/>
        <v>0</v>
      </c>
      <c r="AV11" s="11"/>
      <c r="AW11" s="11"/>
      <c r="AX11" s="11"/>
      <c r="AY11" s="11"/>
      <c r="AZ11" s="23">
        <f>IF(COUNTIF(AE$2:AE$11, التعريفات!C$12), AT11,AM11)</f>
        <v>0</v>
      </c>
      <c r="BA11" s="23">
        <f>IF(COUNTIF(AE$2:AE$11, التعريفات!C$12), AU11,AN11)</f>
        <v>0</v>
      </c>
      <c r="BB11" s="9"/>
      <c r="BC11" s="9"/>
      <c r="BD11" s="9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</row>
    <row r="12" spans="1:146" s="20" customFormat="1" x14ac:dyDescent="0.25">
      <c r="A12" s="19">
        <v>428</v>
      </c>
      <c r="B12" s="64" t="s">
        <v>53</v>
      </c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</row>
    <row r="13" spans="1:146" s="20" customFormat="1" x14ac:dyDescent="0.25">
      <c r="A13" s="19">
        <v>429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</row>
    <row r="14" spans="1:146" s="20" customFormat="1" ht="18.75" customHeight="1" x14ac:dyDescent="0.25">
      <c r="A14" s="19">
        <v>430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</row>
    <row r="15" spans="1:146" s="20" customFormat="1" ht="18.75" customHeight="1" x14ac:dyDescent="0.25">
      <c r="A15" s="19">
        <v>431</v>
      </c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4"/>
      <c r="BD15" s="64"/>
    </row>
    <row r="16" spans="1:146" s="20" customFormat="1" ht="18.75" customHeight="1" x14ac:dyDescent="0.25">
      <c r="A16" s="19">
        <v>432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4"/>
      <c r="BB16" s="64"/>
      <c r="BC16" s="64"/>
      <c r="BD16" s="64"/>
    </row>
    <row r="17" spans="1:56" s="20" customFormat="1" ht="18.75" customHeight="1" x14ac:dyDescent="0.25">
      <c r="A17" s="19">
        <v>433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64"/>
      <c r="BC17" s="64"/>
      <c r="BD17" s="64"/>
    </row>
    <row r="18" spans="1:56" s="20" customFormat="1" ht="18.75" customHeight="1" x14ac:dyDescent="0.25">
      <c r="A18" s="19">
        <v>434</v>
      </c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</row>
    <row r="19" spans="1:56" s="20" customFormat="1" ht="18.75" customHeight="1" x14ac:dyDescent="0.25">
      <c r="A19" s="19">
        <v>435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</row>
    <row r="20" spans="1:56" s="20" customFormat="1" ht="18.75" customHeight="1" x14ac:dyDescent="0.25">
      <c r="A20" s="19">
        <v>436</v>
      </c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</row>
    <row r="21" spans="1:56" s="20" customFormat="1" ht="18.75" customHeight="1" x14ac:dyDescent="0.25">
      <c r="A21" s="19">
        <v>437</v>
      </c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</row>
    <row r="22" spans="1:56" s="20" customFormat="1" ht="18.75" customHeight="1" x14ac:dyDescent="0.25">
      <c r="A22" s="19">
        <v>438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4"/>
    </row>
    <row r="23" spans="1:56" s="20" customFormat="1" ht="18.75" customHeight="1" x14ac:dyDescent="0.25">
      <c r="A23" s="19">
        <v>439</v>
      </c>
      <c r="B23" s="15"/>
      <c r="C23" s="15"/>
      <c r="D23" s="15"/>
      <c r="E23" s="15"/>
      <c r="F23" s="15"/>
      <c r="G23" s="15"/>
      <c r="U23" s="21"/>
      <c r="AA23" s="21"/>
    </row>
    <row r="24" spans="1:56" s="20" customFormat="1" ht="18.75" customHeight="1" x14ac:dyDescent="0.25">
      <c r="A24" s="19">
        <v>440</v>
      </c>
      <c r="B24" s="33"/>
      <c r="C24" s="33"/>
      <c r="D24" s="32"/>
      <c r="E24" s="32"/>
      <c r="I24" s="32"/>
      <c r="J24" s="32"/>
      <c r="K24" s="32"/>
      <c r="L24" s="32"/>
      <c r="Q24" s="21"/>
      <c r="W24" s="21"/>
    </row>
    <row r="25" spans="1:56" s="20" customFormat="1" ht="18.75" customHeight="1" x14ac:dyDescent="0.25">
      <c r="A25" s="19">
        <v>441</v>
      </c>
      <c r="B25" s="33"/>
      <c r="C25" s="33"/>
      <c r="D25" s="68" t="str">
        <f>AD2</f>
        <v>X</v>
      </c>
      <c r="E25" s="69"/>
      <c r="F25" s="69"/>
      <c r="G25" s="70"/>
      <c r="I25" s="32"/>
      <c r="J25" s="68" t="s">
        <v>54</v>
      </c>
      <c r="K25" s="69"/>
      <c r="L25" s="69"/>
      <c r="M25" s="70"/>
      <c r="Q25" s="21"/>
      <c r="W25" s="21"/>
    </row>
    <row r="26" spans="1:56" s="20" customFormat="1" ht="18.75" customHeight="1" x14ac:dyDescent="0.25">
      <c r="A26" s="19">
        <v>442</v>
      </c>
      <c r="B26" s="33"/>
      <c r="C26" s="33"/>
      <c r="D26" s="71"/>
      <c r="E26" s="72"/>
      <c r="F26" s="72"/>
      <c r="G26" s="73"/>
      <c r="I26" s="32"/>
      <c r="J26" s="71"/>
      <c r="K26" s="72"/>
      <c r="L26" s="72"/>
      <c r="M26" s="73"/>
      <c r="Q26" s="21"/>
      <c r="W26" s="21"/>
    </row>
    <row r="27" spans="1:56" s="20" customFormat="1" ht="18.75" customHeight="1" x14ac:dyDescent="0.25">
      <c r="A27" s="19">
        <v>443</v>
      </c>
      <c r="B27" s="33"/>
      <c r="C27" s="33"/>
      <c r="D27" s="74" t="s">
        <v>55</v>
      </c>
      <c r="E27" s="75"/>
      <c r="F27" s="76" t="s">
        <v>56</v>
      </c>
      <c r="G27" s="77"/>
      <c r="I27" s="32"/>
      <c r="J27" s="74" t="s">
        <v>55</v>
      </c>
      <c r="K27" s="75"/>
      <c r="L27" s="76" t="s">
        <v>56</v>
      </c>
      <c r="M27" s="77"/>
      <c r="Q27" s="21"/>
    </row>
    <row r="28" spans="1:56" s="20" customFormat="1" ht="18.75" customHeight="1" x14ac:dyDescent="0.25">
      <c r="A28" s="19">
        <v>444</v>
      </c>
      <c r="B28" s="33"/>
      <c r="C28" s="33"/>
      <c r="D28" s="78">
        <f>AZ2</f>
        <v>0</v>
      </c>
      <c r="E28" s="79"/>
      <c r="F28" s="84">
        <f>BA2</f>
        <v>0</v>
      </c>
      <c r="G28" s="79"/>
      <c r="I28" s="32"/>
      <c r="J28" s="78">
        <f>'الحوافز SNIP '!N20</f>
        <v>0</v>
      </c>
      <c r="K28" s="79"/>
      <c r="L28" s="84">
        <f>'الحوافز SNIP '!O20</f>
        <v>0</v>
      </c>
      <c r="M28" s="79"/>
      <c r="Q28" s="21"/>
      <c r="W28" s="21"/>
    </row>
    <row r="29" spans="1:56" s="20" customFormat="1" ht="18" customHeight="1" x14ac:dyDescent="0.25">
      <c r="A29" s="19">
        <v>445</v>
      </c>
      <c r="B29" s="32"/>
      <c r="C29" s="34"/>
      <c r="D29" s="80"/>
      <c r="E29" s="81"/>
      <c r="F29" s="85"/>
      <c r="G29" s="81"/>
      <c r="H29" s="32"/>
      <c r="I29" s="32"/>
      <c r="J29" s="80"/>
      <c r="K29" s="81"/>
      <c r="L29" s="85"/>
      <c r="M29" s="81"/>
      <c r="Q29" s="21"/>
      <c r="W29" s="21"/>
    </row>
    <row r="30" spans="1:56" s="20" customFormat="1" ht="18" customHeight="1" x14ac:dyDescent="0.25">
      <c r="A30" s="19">
        <v>446</v>
      </c>
      <c r="B30" s="32"/>
      <c r="C30" s="34"/>
      <c r="D30" s="80"/>
      <c r="E30" s="81"/>
      <c r="F30" s="85"/>
      <c r="G30" s="81"/>
      <c r="H30" s="32"/>
      <c r="I30" s="32"/>
      <c r="J30" s="80"/>
      <c r="K30" s="81"/>
      <c r="L30" s="85"/>
      <c r="M30" s="81"/>
      <c r="Q30" s="21"/>
      <c r="W30" s="21"/>
    </row>
    <row r="31" spans="1:56" s="20" customFormat="1" ht="18" customHeight="1" x14ac:dyDescent="0.25">
      <c r="A31" s="19">
        <v>447</v>
      </c>
      <c r="B31" s="32"/>
      <c r="C31" s="34"/>
      <c r="D31" s="80"/>
      <c r="E31" s="81"/>
      <c r="F31" s="85"/>
      <c r="G31" s="81"/>
      <c r="I31" s="32"/>
      <c r="J31" s="80"/>
      <c r="K31" s="81"/>
      <c r="L31" s="85"/>
      <c r="M31" s="81"/>
      <c r="Q31" s="21"/>
      <c r="W31" s="21"/>
    </row>
    <row r="32" spans="1:56" s="20" customFormat="1" ht="18" customHeight="1" x14ac:dyDescent="0.25">
      <c r="A32" s="19">
        <v>448</v>
      </c>
      <c r="C32" s="21"/>
      <c r="D32" s="82"/>
      <c r="E32" s="83"/>
      <c r="F32" s="86"/>
      <c r="G32" s="83"/>
      <c r="J32" s="82"/>
      <c r="K32" s="83"/>
      <c r="L32" s="86"/>
      <c r="M32" s="83"/>
      <c r="Q32" s="21"/>
      <c r="W32" s="21"/>
    </row>
    <row r="33" spans="1:27" s="20" customFormat="1" ht="18" customHeight="1" x14ac:dyDescent="0.25">
      <c r="A33" s="19">
        <v>449</v>
      </c>
      <c r="C33" s="21"/>
      <c r="D33" s="32"/>
      <c r="E33" s="32"/>
      <c r="F33" s="32"/>
      <c r="G33" s="32"/>
      <c r="Q33" s="21"/>
      <c r="W33" s="21"/>
    </row>
    <row r="34" spans="1:27" s="20" customFormat="1" ht="18" customHeight="1" x14ac:dyDescent="0.25">
      <c r="A34" s="19">
        <v>450</v>
      </c>
      <c r="C34" s="21"/>
      <c r="D34" s="32"/>
      <c r="E34" s="32"/>
      <c r="F34" s="32"/>
      <c r="G34" s="32"/>
      <c r="U34" s="21"/>
      <c r="AA34" s="21"/>
    </row>
    <row r="35" spans="1:27" s="20" customFormat="1" x14ac:dyDescent="0.25">
      <c r="A35" s="19">
        <v>451</v>
      </c>
      <c r="C35" s="21"/>
      <c r="D35" s="32"/>
      <c r="E35" s="32"/>
      <c r="F35" s="32"/>
      <c r="G35" s="32"/>
      <c r="U35" s="21"/>
      <c r="AA35" s="21"/>
    </row>
    <row r="36" spans="1:27" s="20" customFormat="1" x14ac:dyDescent="0.25">
      <c r="A36" s="19">
        <v>452</v>
      </c>
      <c r="C36" s="21"/>
      <c r="D36" s="32"/>
      <c r="E36" s="32"/>
      <c r="F36" s="32"/>
      <c r="G36" s="32"/>
      <c r="U36" s="21"/>
      <c r="AA36" s="21"/>
    </row>
    <row r="37" spans="1:27" s="20" customFormat="1" x14ac:dyDescent="0.25">
      <c r="A37" s="19">
        <v>453</v>
      </c>
      <c r="C37" s="21"/>
      <c r="U37" s="21"/>
      <c r="AA37" s="21"/>
    </row>
    <row r="38" spans="1:27" s="20" customFormat="1" x14ac:dyDescent="0.25">
      <c r="A38" s="19">
        <v>454</v>
      </c>
      <c r="C38" s="21"/>
      <c r="U38" s="21"/>
      <c r="AA38" s="21"/>
    </row>
    <row r="39" spans="1:27" s="30" customFormat="1" ht="34.5" x14ac:dyDescent="0.25">
      <c r="A39" s="29">
        <v>455</v>
      </c>
      <c r="C39" s="31"/>
      <c r="U39" s="31"/>
      <c r="AA39" s="31"/>
    </row>
    <row r="40" spans="1:27" s="30" customFormat="1" ht="34.5" x14ac:dyDescent="0.25">
      <c r="A40" s="29">
        <v>456</v>
      </c>
      <c r="C40" s="31"/>
      <c r="U40" s="31"/>
      <c r="AA40" s="31"/>
    </row>
    <row r="41" spans="1:27" s="30" customFormat="1" ht="34.5" x14ac:dyDescent="0.25">
      <c r="A41" s="29">
        <v>457</v>
      </c>
      <c r="C41" s="31"/>
      <c r="U41" s="31"/>
      <c r="AA41" s="31"/>
    </row>
    <row r="42" spans="1:27" s="30" customFormat="1" ht="34.5" x14ac:dyDescent="0.25">
      <c r="A42" s="29">
        <v>458</v>
      </c>
      <c r="C42" s="31"/>
      <c r="U42" s="31"/>
      <c r="AA42" s="31"/>
    </row>
    <row r="43" spans="1:27" s="30" customFormat="1" ht="34.5" x14ac:dyDescent="0.25">
      <c r="A43" s="29">
        <v>459</v>
      </c>
      <c r="C43" s="31"/>
      <c r="U43" s="31"/>
      <c r="AA43" s="31"/>
    </row>
    <row r="44" spans="1:27" s="20" customFormat="1" x14ac:dyDescent="0.25">
      <c r="A44" s="19">
        <v>460</v>
      </c>
      <c r="C44" s="21"/>
      <c r="U44" s="21"/>
      <c r="AA44" s="21"/>
    </row>
    <row r="45" spans="1:27" s="20" customFormat="1" x14ac:dyDescent="0.25">
      <c r="A45" s="19">
        <v>461</v>
      </c>
      <c r="C45" s="21"/>
      <c r="U45" s="21"/>
      <c r="AA45" s="21"/>
    </row>
    <row r="46" spans="1:27" s="20" customFormat="1" x14ac:dyDescent="0.25">
      <c r="A46" s="19">
        <v>462</v>
      </c>
      <c r="C46" s="21"/>
      <c r="U46" s="21"/>
      <c r="AA46" s="21"/>
    </row>
    <row r="47" spans="1:27" s="20" customFormat="1" x14ac:dyDescent="0.25">
      <c r="A47" s="19">
        <v>463</v>
      </c>
      <c r="C47" s="21"/>
      <c r="U47" s="21"/>
      <c r="AA47" s="21"/>
    </row>
    <row r="48" spans="1:27" s="20" customFormat="1" x14ac:dyDescent="0.25">
      <c r="A48" s="19">
        <v>464</v>
      </c>
      <c r="C48" s="21"/>
      <c r="U48" s="21"/>
      <c r="AA48" s="21"/>
    </row>
    <row r="49" spans="1:27" s="20" customFormat="1" x14ac:dyDescent="0.25">
      <c r="A49" s="19">
        <v>465</v>
      </c>
      <c r="C49" s="21"/>
      <c r="U49" s="21"/>
      <c r="AA49" s="21"/>
    </row>
    <row r="50" spans="1:27" s="20" customFormat="1" x14ac:dyDescent="0.25">
      <c r="A50" s="19">
        <v>466</v>
      </c>
      <c r="C50" s="21"/>
      <c r="U50" s="21"/>
      <c r="AA50" s="21"/>
    </row>
    <row r="51" spans="1:27" s="20" customFormat="1" x14ac:dyDescent="0.25">
      <c r="A51" s="19">
        <v>467</v>
      </c>
      <c r="C51" s="21"/>
      <c r="U51" s="21"/>
      <c r="AA51" s="21"/>
    </row>
    <row r="52" spans="1:27" s="20" customFormat="1" x14ac:dyDescent="0.25">
      <c r="A52" s="19">
        <v>468</v>
      </c>
      <c r="C52" s="21"/>
      <c r="U52" s="21"/>
      <c r="AA52" s="21"/>
    </row>
    <row r="53" spans="1:27" s="20" customFormat="1" x14ac:dyDescent="0.25">
      <c r="A53" s="19">
        <v>469</v>
      </c>
      <c r="C53" s="21"/>
      <c r="U53" s="21"/>
      <c r="AA53" s="21"/>
    </row>
    <row r="54" spans="1:27" s="20" customFormat="1" x14ac:dyDescent="0.25">
      <c r="A54" s="19">
        <v>470</v>
      </c>
      <c r="C54" s="21"/>
      <c r="U54" s="21"/>
      <c r="AA54" s="21"/>
    </row>
    <row r="55" spans="1:27" s="20" customFormat="1" x14ac:dyDescent="0.25">
      <c r="A55" s="19">
        <v>471</v>
      </c>
      <c r="C55" s="21"/>
      <c r="U55" s="21"/>
      <c r="AA55" s="21"/>
    </row>
    <row r="56" spans="1:27" s="20" customFormat="1" x14ac:dyDescent="0.25">
      <c r="A56" s="19">
        <v>472</v>
      </c>
      <c r="C56" s="21"/>
      <c r="U56" s="21"/>
      <c r="AA56" s="21"/>
    </row>
    <row r="57" spans="1:27" s="20" customFormat="1" x14ac:dyDescent="0.25">
      <c r="A57" s="19">
        <v>473</v>
      </c>
      <c r="C57" s="21"/>
      <c r="U57" s="21"/>
      <c r="AA57" s="21"/>
    </row>
    <row r="58" spans="1:27" s="20" customFormat="1" x14ac:dyDescent="0.25">
      <c r="A58" s="19">
        <v>474</v>
      </c>
      <c r="C58" s="21"/>
      <c r="U58" s="21"/>
      <c r="AA58" s="21"/>
    </row>
    <row r="59" spans="1:27" s="20" customFormat="1" x14ac:dyDescent="0.25">
      <c r="A59" s="19">
        <v>475</v>
      </c>
      <c r="C59" s="21"/>
      <c r="U59" s="21"/>
      <c r="AA59" s="21"/>
    </row>
    <row r="60" spans="1:27" s="20" customFormat="1" x14ac:dyDescent="0.25">
      <c r="A60" s="19">
        <v>476</v>
      </c>
      <c r="C60" s="21"/>
      <c r="U60" s="21"/>
      <c r="AA60" s="21"/>
    </row>
    <row r="61" spans="1:27" s="20" customFormat="1" x14ac:dyDescent="0.25">
      <c r="A61" s="19">
        <v>477</v>
      </c>
      <c r="C61" s="21"/>
      <c r="U61" s="21"/>
      <c r="AA61" s="21"/>
    </row>
    <row r="62" spans="1:27" s="20" customFormat="1" x14ac:dyDescent="0.25">
      <c r="A62" s="19">
        <v>478</v>
      </c>
      <c r="C62" s="21"/>
      <c r="U62" s="21"/>
      <c r="AA62" s="21"/>
    </row>
    <row r="63" spans="1:27" s="20" customFormat="1" x14ac:dyDescent="0.25">
      <c r="A63" s="19">
        <v>479</v>
      </c>
      <c r="C63" s="21"/>
      <c r="U63" s="21"/>
      <c r="AA63" s="21"/>
    </row>
    <row r="64" spans="1:27" s="20" customFormat="1" x14ac:dyDescent="0.25">
      <c r="A64" s="19">
        <v>480</v>
      </c>
      <c r="C64" s="21"/>
      <c r="U64" s="21"/>
      <c r="AA64" s="21"/>
    </row>
    <row r="65" spans="1:27" s="20" customFormat="1" x14ac:dyDescent="0.25">
      <c r="A65" s="19">
        <v>481</v>
      </c>
      <c r="C65" s="21"/>
      <c r="U65" s="21"/>
      <c r="AA65" s="21"/>
    </row>
    <row r="66" spans="1:27" s="20" customFormat="1" x14ac:dyDescent="0.25">
      <c r="A66" s="19">
        <v>482</v>
      </c>
      <c r="C66" s="21"/>
      <c r="U66" s="21"/>
      <c r="AA66" s="21"/>
    </row>
    <row r="67" spans="1:27" s="20" customFormat="1" x14ac:dyDescent="0.25">
      <c r="A67" s="19">
        <v>483</v>
      </c>
      <c r="C67" s="21"/>
      <c r="U67" s="21"/>
      <c r="AA67" s="21"/>
    </row>
    <row r="68" spans="1:27" s="20" customFormat="1" x14ac:dyDescent="0.25">
      <c r="A68" s="19">
        <v>484</v>
      </c>
      <c r="C68" s="21"/>
      <c r="U68" s="21"/>
      <c r="AA68" s="21"/>
    </row>
    <row r="69" spans="1:27" s="20" customFormat="1" x14ac:dyDescent="0.25">
      <c r="A69" s="19">
        <v>485</v>
      </c>
      <c r="C69" s="21"/>
      <c r="U69" s="21"/>
      <c r="AA69" s="21"/>
    </row>
    <row r="70" spans="1:27" s="20" customFormat="1" x14ac:dyDescent="0.25">
      <c r="A70" s="19">
        <v>486</v>
      </c>
      <c r="C70" s="21"/>
      <c r="U70" s="21"/>
      <c r="AA70" s="21"/>
    </row>
    <row r="71" spans="1:27" s="20" customFormat="1" x14ac:dyDescent="0.25">
      <c r="A71" s="19">
        <v>487</v>
      </c>
      <c r="C71" s="21"/>
      <c r="U71" s="21"/>
      <c r="AA71" s="21"/>
    </row>
    <row r="72" spans="1:27" s="20" customFormat="1" x14ac:dyDescent="0.25">
      <c r="A72" s="19">
        <v>488</v>
      </c>
      <c r="C72" s="21"/>
      <c r="U72" s="21"/>
      <c r="AA72" s="21"/>
    </row>
    <row r="73" spans="1:27" s="20" customFormat="1" x14ac:dyDescent="0.25">
      <c r="A73" s="19">
        <v>489</v>
      </c>
      <c r="C73" s="21"/>
      <c r="U73" s="21"/>
      <c r="AA73" s="21"/>
    </row>
    <row r="74" spans="1:27" s="20" customFormat="1" x14ac:dyDescent="0.25">
      <c r="A74" s="19">
        <v>490</v>
      </c>
      <c r="C74" s="21"/>
      <c r="U74" s="21"/>
      <c r="AA74" s="21"/>
    </row>
    <row r="75" spans="1:27" s="20" customFormat="1" x14ac:dyDescent="0.25">
      <c r="A75" s="19">
        <v>491</v>
      </c>
      <c r="C75" s="21"/>
      <c r="U75" s="21"/>
      <c r="AA75" s="21"/>
    </row>
    <row r="76" spans="1:27" s="20" customFormat="1" x14ac:dyDescent="0.25">
      <c r="A76" s="19">
        <v>492</v>
      </c>
      <c r="C76" s="21"/>
      <c r="U76" s="21"/>
      <c r="AA76" s="21"/>
    </row>
    <row r="77" spans="1:27" s="20" customFormat="1" x14ac:dyDescent="0.25">
      <c r="A77" s="19">
        <v>493</v>
      </c>
      <c r="C77" s="21"/>
      <c r="U77" s="21"/>
      <c r="AA77" s="21"/>
    </row>
    <row r="78" spans="1:27" s="20" customFormat="1" x14ac:dyDescent="0.25">
      <c r="A78" s="19">
        <v>494</v>
      </c>
      <c r="C78" s="21"/>
      <c r="U78" s="21"/>
      <c r="AA78" s="21"/>
    </row>
    <row r="79" spans="1:27" s="20" customFormat="1" x14ac:dyDescent="0.25">
      <c r="A79" s="19">
        <v>495</v>
      </c>
      <c r="C79" s="21"/>
      <c r="U79" s="21"/>
      <c r="AA79" s="21"/>
    </row>
    <row r="80" spans="1:27" s="20" customFormat="1" x14ac:dyDescent="0.25">
      <c r="A80" s="19">
        <v>496</v>
      </c>
      <c r="C80" s="21"/>
      <c r="U80" s="21"/>
      <c r="AA80" s="21"/>
    </row>
    <row r="81" spans="1:27" s="20" customFormat="1" x14ac:dyDescent="0.25">
      <c r="A81" s="19">
        <v>497</v>
      </c>
      <c r="C81" s="21"/>
      <c r="U81" s="21"/>
      <c r="AA81" s="21"/>
    </row>
    <row r="82" spans="1:27" s="20" customFormat="1" x14ac:dyDescent="0.25">
      <c r="A82" s="19">
        <v>498</v>
      </c>
      <c r="C82" s="21"/>
      <c r="U82" s="21"/>
      <c r="AA82" s="21"/>
    </row>
    <row r="83" spans="1:27" s="20" customFormat="1" x14ac:dyDescent="0.25">
      <c r="A83" s="19">
        <v>499</v>
      </c>
      <c r="C83" s="21"/>
      <c r="U83" s="21"/>
      <c r="AA83" s="21"/>
    </row>
    <row r="84" spans="1:27" s="20" customFormat="1" x14ac:dyDescent="0.25">
      <c r="A84" s="19">
        <v>500</v>
      </c>
      <c r="C84" s="21"/>
      <c r="U84" s="21"/>
      <c r="AA84" s="21"/>
    </row>
    <row r="85" spans="1:27" s="20" customFormat="1" x14ac:dyDescent="0.25">
      <c r="A85" s="22"/>
      <c r="C85" s="21"/>
      <c r="U85" s="21"/>
      <c r="AA85" s="21"/>
    </row>
    <row r="86" spans="1:27" s="20" customFormat="1" x14ac:dyDescent="0.25">
      <c r="A86" s="22"/>
      <c r="C86" s="21"/>
      <c r="U86" s="21"/>
      <c r="AA86" s="21"/>
    </row>
    <row r="87" spans="1:27" s="20" customFormat="1" x14ac:dyDescent="0.25">
      <c r="A87" s="22"/>
      <c r="C87" s="21"/>
      <c r="U87" s="21"/>
      <c r="AA87" s="21"/>
    </row>
    <row r="88" spans="1:27" s="20" customFormat="1" x14ac:dyDescent="0.25">
      <c r="A88" s="22"/>
      <c r="C88" s="21"/>
      <c r="U88" s="21"/>
      <c r="AA88" s="21"/>
    </row>
    <row r="89" spans="1:27" s="20" customFormat="1" x14ac:dyDescent="0.25">
      <c r="A89" s="22"/>
      <c r="C89" s="21"/>
      <c r="U89" s="21"/>
      <c r="AA89" s="21"/>
    </row>
    <row r="90" spans="1:27" s="20" customFormat="1" x14ac:dyDescent="0.25">
      <c r="A90" s="22"/>
      <c r="C90" s="21"/>
      <c r="U90" s="21"/>
      <c r="AA90" s="21"/>
    </row>
    <row r="91" spans="1:27" s="20" customFormat="1" x14ac:dyDescent="0.25">
      <c r="A91" s="22"/>
      <c r="C91" s="21"/>
      <c r="U91" s="21"/>
      <c r="AA91" s="21"/>
    </row>
    <row r="92" spans="1:27" s="20" customFormat="1" x14ac:dyDescent="0.25">
      <c r="A92" s="22"/>
      <c r="C92" s="21"/>
      <c r="U92" s="21"/>
      <c r="AA92" s="21"/>
    </row>
    <row r="93" spans="1:27" s="20" customFormat="1" x14ac:dyDescent="0.25">
      <c r="A93" s="22"/>
      <c r="C93" s="21"/>
      <c r="U93" s="21"/>
      <c r="AA93" s="21"/>
    </row>
    <row r="94" spans="1:27" s="20" customFormat="1" x14ac:dyDescent="0.25">
      <c r="A94" s="22"/>
      <c r="C94" s="21"/>
      <c r="U94" s="21"/>
      <c r="AA94" s="21"/>
    </row>
    <row r="95" spans="1:27" s="20" customFormat="1" x14ac:dyDescent="0.25">
      <c r="A95" s="22"/>
      <c r="C95" s="21"/>
      <c r="U95" s="21"/>
      <c r="AA95" s="21"/>
    </row>
    <row r="96" spans="1:27" s="20" customFormat="1" x14ac:dyDescent="0.25">
      <c r="A96" s="22"/>
      <c r="C96" s="21"/>
      <c r="U96" s="21"/>
      <c r="AA96" s="21"/>
    </row>
    <row r="97" spans="1:27" s="20" customFormat="1" x14ac:dyDescent="0.25">
      <c r="A97" s="22"/>
      <c r="C97" s="21"/>
      <c r="U97" s="21"/>
      <c r="AA97" s="21"/>
    </row>
    <row r="98" spans="1:27" s="20" customFormat="1" x14ac:dyDescent="0.25">
      <c r="A98" s="22"/>
      <c r="C98" s="21"/>
      <c r="U98" s="21"/>
      <c r="AA98" s="21"/>
    </row>
    <row r="99" spans="1:27" s="20" customFormat="1" x14ac:dyDescent="0.25">
      <c r="A99" s="22"/>
      <c r="C99" s="21"/>
      <c r="U99" s="21"/>
      <c r="AA99" s="21"/>
    </row>
    <row r="100" spans="1:27" s="20" customFormat="1" x14ac:dyDescent="0.25">
      <c r="A100" s="22"/>
      <c r="C100" s="21"/>
      <c r="U100" s="21"/>
      <c r="AA100" s="21"/>
    </row>
    <row r="101" spans="1:27" s="20" customFormat="1" x14ac:dyDescent="0.25">
      <c r="A101" s="22"/>
      <c r="C101" s="21"/>
      <c r="U101" s="21"/>
      <c r="AA101" s="21"/>
    </row>
    <row r="102" spans="1:27" s="20" customFormat="1" x14ac:dyDescent="0.25">
      <c r="A102" s="22"/>
      <c r="C102" s="21"/>
      <c r="U102" s="21"/>
      <c r="AA102" s="21"/>
    </row>
    <row r="103" spans="1:27" s="20" customFormat="1" x14ac:dyDescent="0.25">
      <c r="A103" s="22"/>
      <c r="C103" s="21"/>
      <c r="U103" s="21"/>
      <c r="AA103" s="21"/>
    </row>
    <row r="104" spans="1:27" s="20" customFormat="1" x14ac:dyDescent="0.25">
      <c r="A104" s="22"/>
      <c r="C104" s="21"/>
      <c r="U104" s="21"/>
      <c r="AA104" s="21"/>
    </row>
    <row r="105" spans="1:27" s="20" customFormat="1" x14ac:dyDescent="0.25">
      <c r="A105" s="22"/>
      <c r="C105" s="21"/>
      <c r="U105" s="21"/>
      <c r="AA105" s="21"/>
    </row>
    <row r="106" spans="1:27" s="20" customFormat="1" x14ac:dyDescent="0.25">
      <c r="A106" s="22"/>
      <c r="C106" s="21"/>
      <c r="U106" s="21"/>
      <c r="AA106" s="21"/>
    </row>
    <row r="107" spans="1:27" s="20" customFormat="1" x14ac:dyDescent="0.25">
      <c r="A107" s="22"/>
      <c r="C107" s="21"/>
      <c r="U107" s="21"/>
      <c r="AA107" s="21"/>
    </row>
    <row r="108" spans="1:27" s="20" customFormat="1" x14ac:dyDescent="0.25">
      <c r="A108" s="22"/>
      <c r="C108" s="21"/>
      <c r="U108" s="21"/>
      <c r="AA108" s="21"/>
    </row>
    <row r="109" spans="1:27" s="20" customFormat="1" x14ac:dyDescent="0.25">
      <c r="A109" s="22"/>
      <c r="C109" s="21"/>
      <c r="U109" s="21"/>
      <c r="AA109" s="21"/>
    </row>
    <row r="110" spans="1:27" s="20" customFormat="1" x14ac:dyDescent="0.25">
      <c r="A110" s="22"/>
      <c r="C110" s="21"/>
      <c r="U110" s="21"/>
      <c r="AA110" s="21"/>
    </row>
    <row r="111" spans="1:27" s="20" customFormat="1" x14ac:dyDescent="0.25">
      <c r="A111" s="22"/>
      <c r="C111" s="21"/>
      <c r="U111" s="21"/>
      <c r="AA111" s="21"/>
    </row>
    <row r="112" spans="1:27" s="20" customFormat="1" x14ac:dyDescent="0.25">
      <c r="A112" s="22"/>
      <c r="C112" s="21"/>
      <c r="U112" s="21"/>
      <c r="AA112" s="21"/>
    </row>
    <row r="113" spans="1:27" s="20" customFormat="1" x14ac:dyDescent="0.25">
      <c r="A113" s="22"/>
      <c r="C113" s="21"/>
      <c r="U113" s="21"/>
      <c r="AA113" s="21"/>
    </row>
    <row r="114" spans="1:27" s="20" customFormat="1" x14ac:dyDescent="0.25">
      <c r="A114" s="22"/>
      <c r="C114" s="21"/>
      <c r="U114" s="21"/>
      <c r="AA114" s="21"/>
    </row>
    <row r="115" spans="1:27" s="20" customFormat="1" x14ac:dyDescent="0.25">
      <c r="A115" s="22"/>
      <c r="C115" s="21"/>
      <c r="U115" s="21"/>
      <c r="AA115" s="21"/>
    </row>
    <row r="116" spans="1:27" s="20" customFormat="1" x14ac:dyDescent="0.25">
      <c r="A116" s="22"/>
      <c r="C116" s="21"/>
      <c r="U116" s="21"/>
      <c r="AA116" s="21"/>
    </row>
    <row r="117" spans="1:27" s="20" customFormat="1" x14ac:dyDescent="0.25">
      <c r="A117" s="22"/>
      <c r="C117" s="21"/>
      <c r="U117" s="21"/>
      <c r="AA117" s="21"/>
    </row>
    <row r="118" spans="1:27" s="20" customFormat="1" x14ac:dyDescent="0.25">
      <c r="A118" s="22"/>
      <c r="C118" s="21"/>
      <c r="U118" s="21"/>
      <c r="AA118" s="21"/>
    </row>
    <row r="119" spans="1:27" s="20" customFormat="1" x14ac:dyDescent="0.25">
      <c r="A119" s="22"/>
      <c r="C119" s="21"/>
      <c r="U119" s="21"/>
      <c r="AA119" s="21"/>
    </row>
    <row r="120" spans="1:27" s="20" customFormat="1" x14ac:dyDescent="0.25">
      <c r="A120" s="22"/>
      <c r="C120" s="21"/>
      <c r="U120" s="21"/>
      <c r="AA120" s="21"/>
    </row>
    <row r="121" spans="1:27" s="20" customFormat="1" x14ac:dyDescent="0.25">
      <c r="A121" s="22"/>
      <c r="C121" s="21"/>
      <c r="U121" s="21"/>
      <c r="AA121" s="21"/>
    </row>
    <row r="122" spans="1:27" s="20" customFormat="1" x14ac:dyDescent="0.25">
      <c r="A122" s="22"/>
      <c r="C122" s="21"/>
      <c r="U122" s="21"/>
      <c r="AA122" s="21"/>
    </row>
    <row r="123" spans="1:27" s="20" customFormat="1" x14ac:dyDescent="0.25">
      <c r="A123" s="22"/>
      <c r="C123" s="21"/>
      <c r="U123" s="21"/>
      <c r="AA123" s="21"/>
    </row>
    <row r="124" spans="1:27" s="20" customFormat="1" x14ac:dyDescent="0.25">
      <c r="A124" s="22"/>
      <c r="C124" s="21"/>
      <c r="U124" s="21"/>
      <c r="AA124" s="21"/>
    </row>
    <row r="125" spans="1:27" s="20" customFormat="1" x14ac:dyDescent="0.25">
      <c r="A125" s="22"/>
      <c r="C125" s="21"/>
      <c r="U125" s="21"/>
      <c r="AA125" s="21"/>
    </row>
    <row r="126" spans="1:27" s="20" customFormat="1" x14ac:dyDescent="0.25">
      <c r="A126" s="22"/>
      <c r="C126" s="21"/>
      <c r="U126" s="21"/>
      <c r="AA126" s="21"/>
    </row>
    <row r="127" spans="1:27" s="20" customFormat="1" x14ac:dyDescent="0.25">
      <c r="A127" s="22"/>
      <c r="C127" s="21"/>
      <c r="U127" s="21"/>
      <c r="AA127" s="21"/>
    </row>
    <row r="128" spans="1:27" s="20" customFormat="1" x14ac:dyDescent="0.25">
      <c r="A128" s="22"/>
      <c r="C128" s="21"/>
      <c r="U128" s="21"/>
      <c r="AA128" s="21"/>
    </row>
    <row r="129" spans="1:27" s="20" customFormat="1" x14ac:dyDescent="0.25">
      <c r="A129" s="22"/>
      <c r="C129" s="21"/>
      <c r="U129" s="21"/>
      <c r="AA129" s="21"/>
    </row>
    <row r="130" spans="1:27" s="20" customFormat="1" x14ac:dyDescent="0.25">
      <c r="A130" s="22"/>
      <c r="C130" s="21"/>
      <c r="U130" s="21"/>
      <c r="AA130" s="21"/>
    </row>
    <row r="131" spans="1:27" s="20" customFormat="1" x14ac:dyDescent="0.25">
      <c r="A131" s="22"/>
      <c r="C131" s="21"/>
      <c r="U131" s="21"/>
      <c r="AA131" s="21"/>
    </row>
    <row r="132" spans="1:27" s="20" customFormat="1" x14ac:dyDescent="0.25">
      <c r="A132" s="22"/>
      <c r="C132" s="21"/>
      <c r="U132" s="21"/>
      <c r="AA132" s="21"/>
    </row>
    <row r="133" spans="1:27" s="20" customFormat="1" x14ac:dyDescent="0.25">
      <c r="A133" s="22"/>
      <c r="C133" s="21"/>
      <c r="U133" s="21"/>
      <c r="AA133" s="21"/>
    </row>
    <row r="134" spans="1:27" s="20" customFormat="1" x14ac:dyDescent="0.25">
      <c r="A134" s="22"/>
      <c r="C134" s="21"/>
      <c r="U134" s="21"/>
      <c r="AA134" s="21"/>
    </row>
    <row r="135" spans="1:27" s="20" customFormat="1" x14ac:dyDescent="0.25">
      <c r="A135" s="22"/>
      <c r="C135" s="21"/>
      <c r="U135" s="21"/>
      <c r="AA135" s="21"/>
    </row>
    <row r="136" spans="1:27" s="20" customFormat="1" x14ac:dyDescent="0.25">
      <c r="A136" s="22"/>
      <c r="C136" s="21"/>
      <c r="U136" s="21"/>
      <c r="AA136" s="21"/>
    </row>
    <row r="137" spans="1:27" s="20" customFormat="1" x14ac:dyDescent="0.25">
      <c r="A137" s="22"/>
      <c r="C137" s="21"/>
      <c r="U137" s="21"/>
      <c r="AA137" s="21"/>
    </row>
    <row r="138" spans="1:27" s="20" customFormat="1" x14ac:dyDescent="0.25">
      <c r="A138" s="22"/>
      <c r="C138" s="21"/>
      <c r="U138" s="21"/>
      <c r="AA138" s="21"/>
    </row>
    <row r="139" spans="1:27" s="20" customFormat="1" x14ac:dyDescent="0.25">
      <c r="A139" s="22"/>
      <c r="C139" s="21"/>
      <c r="U139" s="21"/>
      <c r="AA139" s="21"/>
    </row>
    <row r="140" spans="1:27" s="20" customFormat="1" x14ac:dyDescent="0.25">
      <c r="A140" s="22"/>
      <c r="C140" s="21"/>
      <c r="U140" s="21"/>
      <c r="AA140" s="21"/>
    </row>
    <row r="141" spans="1:27" s="20" customFormat="1" x14ac:dyDescent="0.25">
      <c r="A141" s="22"/>
      <c r="C141" s="21"/>
      <c r="U141" s="21"/>
      <c r="AA141" s="21"/>
    </row>
    <row r="142" spans="1:27" s="20" customFormat="1" x14ac:dyDescent="0.25">
      <c r="A142" s="22"/>
      <c r="C142" s="21"/>
      <c r="U142" s="21"/>
      <c r="AA142" s="21"/>
    </row>
    <row r="143" spans="1:27" s="20" customFormat="1" x14ac:dyDescent="0.25">
      <c r="A143" s="22"/>
      <c r="C143" s="21"/>
      <c r="U143" s="21"/>
      <c r="AA143" s="21"/>
    </row>
    <row r="144" spans="1:27" s="20" customFormat="1" x14ac:dyDescent="0.25">
      <c r="A144" s="22"/>
      <c r="C144" s="21"/>
      <c r="U144" s="21"/>
      <c r="AA144" s="21"/>
    </row>
    <row r="145" spans="1:27" s="20" customFormat="1" x14ac:dyDescent="0.25">
      <c r="A145" s="22"/>
      <c r="C145" s="21"/>
      <c r="U145" s="21"/>
      <c r="AA145" s="21"/>
    </row>
    <row r="146" spans="1:27" s="20" customFormat="1" x14ac:dyDescent="0.25">
      <c r="A146" s="22"/>
      <c r="C146" s="21"/>
      <c r="U146" s="21"/>
      <c r="AA146" s="21"/>
    </row>
    <row r="147" spans="1:27" s="20" customFormat="1" x14ac:dyDescent="0.25">
      <c r="A147" s="22"/>
      <c r="C147" s="21"/>
      <c r="U147" s="21"/>
      <c r="AA147" s="21"/>
    </row>
    <row r="148" spans="1:27" s="20" customFormat="1" x14ac:dyDescent="0.25">
      <c r="A148" s="22"/>
      <c r="C148" s="21"/>
      <c r="U148" s="21"/>
      <c r="AA148" s="21"/>
    </row>
    <row r="149" spans="1:27" s="20" customFormat="1" x14ac:dyDescent="0.25">
      <c r="A149" s="22"/>
      <c r="C149" s="21"/>
      <c r="U149" s="21"/>
      <c r="AA149" s="21"/>
    </row>
    <row r="150" spans="1:27" s="20" customFormat="1" x14ac:dyDescent="0.25">
      <c r="A150" s="22"/>
      <c r="C150" s="21"/>
      <c r="U150" s="21"/>
      <c r="AA150" s="21"/>
    </row>
    <row r="151" spans="1:27" s="20" customFormat="1" x14ac:dyDescent="0.25">
      <c r="A151" s="22"/>
      <c r="C151" s="21"/>
      <c r="U151" s="21"/>
      <c r="AA151" s="21"/>
    </row>
    <row r="152" spans="1:27" s="20" customFormat="1" x14ac:dyDescent="0.25">
      <c r="A152" s="22"/>
      <c r="C152" s="21"/>
      <c r="U152" s="21"/>
      <c r="AA152" s="21"/>
    </row>
    <row r="153" spans="1:27" s="20" customFormat="1" x14ac:dyDescent="0.25">
      <c r="A153" s="22"/>
      <c r="C153" s="21"/>
      <c r="U153" s="21"/>
      <c r="AA153" s="21"/>
    </row>
    <row r="154" spans="1:27" s="20" customFormat="1" x14ac:dyDescent="0.25">
      <c r="A154" s="22"/>
      <c r="C154" s="21"/>
      <c r="U154" s="21"/>
      <c r="AA154" s="21"/>
    </row>
    <row r="155" spans="1:27" s="20" customFormat="1" x14ac:dyDescent="0.25">
      <c r="A155" s="22"/>
      <c r="C155" s="21"/>
      <c r="U155" s="21"/>
      <c r="AA155" s="21"/>
    </row>
    <row r="156" spans="1:27" s="20" customFormat="1" x14ac:dyDescent="0.25">
      <c r="A156" s="22"/>
      <c r="C156" s="21"/>
      <c r="U156" s="21"/>
      <c r="AA156" s="21"/>
    </row>
    <row r="157" spans="1:27" s="20" customFormat="1" x14ac:dyDescent="0.25">
      <c r="A157" s="22"/>
      <c r="C157" s="21"/>
      <c r="U157" s="21"/>
      <c r="AA157" s="21"/>
    </row>
    <row r="158" spans="1:27" s="20" customFormat="1" x14ac:dyDescent="0.25">
      <c r="A158" s="22"/>
      <c r="C158" s="21"/>
      <c r="U158" s="21"/>
      <c r="AA158" s="21"/>
    </row>
    <row r="159" spans="1:27" s="20" customFormat="1" x14ac:dyDescent="0.25">
      <c r="A159" s="22"/>
      <c r="C159" s="21"/>
      <c r="U159" s="21"/>
      <c r="AA159" s="21"/>
    </row>
    <row r="160" spans="1:27" s="20" customFormat="1" x14ac:dyDescent="0.25">
      <c r="A160" s="22"/>
      <c r="C160" s="21"/>
      <c r="U160" s="21"/>
      <c r="AA160" s="21"/>
    </row>
    <row r="161" spans="1:27" s="20" customFormat="1" x14ac:dyDescent="0.25">
      <c r="A161" s="22"/>
      <c r="C161" s="21"/>
      <c r="U161" s="21"/>
      <c r="AA161" s="21"/>
    </row>
    <row r="162" spans="1:27" s="20" customFormat="1" x14ac:dyDescent="0.25">
      <c r="A162" s="22"/>
      <c r="C162" s="21"/>
      <c r="U162" s="21"/>
      <c r="AA162" s="21"/>
    </row>
    <row r="163" spans="1:27" s="20" customFormat="1" x14ac:dyDescent="0.25">
      <c r="A163" s="22"/>
      <c r="C163" s="21"/>
      <c r="U163" s="21"/>
      <c r="AA163" s="21"/>
    </row>
    <row r="164" spans="1:27" s="20" customFormat="1" x14ac:dyDescent="0.25">
      <c r="A164" s="22"/>
      <c r="C164" s="21"/>
      <c r="U164" s="21"/>
      <c r="AA164" s="21"/>
    </row>
    <row r="165" spans="1:27" s="20" customFormat="1" x14ac:dyDescent="0.25">
      <c r="A165" s="22"/>
      <c r="C165" s="21"/>
      <c r="U165" s="21"/>
      <c r="AA165" s="21"/>
    </row>
    <row r="166" spans="1:27" s="20" customFormat="1" x14ac:dyDescent="0.25">
      <c r="A166" s="22"/>
      <c r="C166" s="21"/>
      <c r="U166" s="21"/>
      <c r="AA166" s="21"/>
    </row>
    <row r="167" spans="1:27" s="20" customFormat="1" x14ac:dyDescent="0.25">
      <c r="A167" s="22"/>
      <c r="C167" s="21"/>
      <c r="U167" s="21"/>
      <c r="AA167" s="21"/>
    </row>
    <row r="168" spans="1:27" s="20" customFormat="1" x14ac:dyDescent="0.25">
      <c r="A168" s="22"/>
      <c r="C168" s="21"/>
      <c r="U168" s="21"/>
      <c r="AA168" s="21"/>
    </row>
    <row r="169" spans="1:27" s="20" customFormat="1" x14ac:dyDescent="0.25">
      <c r="A169" s="22"/>
      <c r="C169" s="21"/>
      <c r="U169" s="21"/>
      <c r="AA169" s="21"/>
    </row>
    <row r="170" spans="1:27" s="20" customFormat="1" x14ac:dyDescent="0.25">
      <c r="A170" s="22"/>
      <c r="C170" s="21"/>
      <c r="U170" s="21"/>
      <c r="AA170" s="21"/>
    </row>
    <row r="171" spans="1:27" s="20" customFormat="1" x14ac:dyDescent="0.25">
      <c r="A171" s="22"/>
      <c r="C171" s="21"/>
      <c r="U171" s="21"/>
      <c r="AA171" s="21"/>
    </row>
    <row r="172" spans="1:27" s="20" customFormat="1" x14ac:dyDescent="0.25">
      <c r="A172" s="22"/>
      <c r="C172" s="21"/>
      <c r="U172" s="21"/>
      <c r="AA172" s="21"/>
    </row>
    <row r="173" spans="1:27" s="20" customFormat="1" x14ac:dyDescent="0.25">
      <c r="A173" s="22"/>
      <c r="C173" s="21"/>
      <c r="U173" s="21"/>
      <c r="AA173" s="21"/>
    </row>
    <row r="174" spans="1:27" s="20" customFormat="1" x14ac:dyDescent="0.25">
      <c r="A174" s="22"/>
      <c r="C174" s="21"/>
      <c r="U174" s="21"/>
      <c r="AA174" s="21"/>
    </row>
    <row r="175" spans="1:27" s="20" customFormat="1" x14ac:dyDescent="0.25">
      <c r="A175" s="22"/>
      <c r="C175" s="21"/>
      <c r="U175" s="21"/>
      <c r="AA175" s="21"/>
    </row>
    <row r="176" spans="1:27" s="20" customFormat="1" x14ac:dyDescent="0.25">
      <c r="A176" s="22"/>
      <c r="C176" s="21"/>
      <c r="U176" s="21"/>
      <c r="AA176" s="21"/>
    </row>
    <row r="177" spans="1:27" s="20" customFormat="1" x14ac:dyDescent="0.25">
      <c r="A177" s="22"/>
      <c r="C177" s="21"/>
      <c r="U177" s="21"/>
      <c r="AA177" s="21"/>
    </row>
    <row r="178" spans="1:27" s="20" customFormat="1" x14ac:dyDescent="0.25">
      <c r="A178" s="22"/>
      <c r="C178" s="21"/>
      <c r="U178" s="21"/>
      <c r="AA178" s="21"/>
    </row>
    <row r="179" spans="1:27" s="20" customFormat="1" x14ac:dyDescent="0.25">
      <c r="A179" s="22"/>
      <c r="C179" s="21"/>
      <c r="U179" s="21"/>
      <c r="AA179" s="21"/>
    </row>
    <row r="180" spans="1:27" s="20" customFormat="1" x14ac:dyDescent="0.25">
      <c r="A180" s="22"/>
      <c r="C180" s="21"/>
      <c r="U180" s="21"/>
      <c r="AA180" s="21"/>
    </row>
    <row r="181" spans="1:27" s="20" customFormat="1" x14ac:dyDescent="0.25">
      <c r="A181" s="22"/>
      <c r="C181" s="21"/>
      <c r="U181" s="21"/>
      <c r="AA181" s="21"/>
    </row>
    <row r="182" spans="1:27" s="20" customFormat="1" x14ac:dyDescent="0.25">
      <c r="A182" s="22"/>
      <c r="C182" s="21"/>
      <c r="U182" s="21"/>
      <c r="AA182" s="21"/>
    </row>
    <row r="183" spans="1:27" s="20" customFormat="1" x14ac:dyDescent="0.25">
      <c r="A183" s="22"/>
      <c r="C183" s="21"/>
      <c r="U183" s="21"/>
      <c r="AA183" s="21"/>
    </row>
    <row r="184" spans="1:27" s="20" customFormat="1" x14ac:dyDescent="0.25">
      <c r="A184" s="22"/>
      <c r="C184" s="21"/>
      <c r="U184" s="21"/>
      <c r="AA184" s="21"/>
    </row>
    <row r="185" spans="1:27" s="20" customFormat="1" x14ac:dyDescent="0.25">
      <c r="A185" s="22"/>
      <c r="C185" s="21"/>
      <c r="U185" s="21"/>
      <c r="AA185" s="21"/>
    </row>
    <row r="186" spans="1:27" s="20" customFormat="1" x14ac:dyDescent="0.25">
      <c r="A186" s="22"/>
      <c r="C186" s="21"/>
      <c r="U186" s="21"/>
      <c r="AA186" s="21"/>
    </row>
    <row r="187" spans="1:27" s="20" customFormat="1" x14ac:dyDescent="0.25">
      <c r="A187" s="22"/>
      <c r="C187" s="21"/>
      <c r="U187" s="21"/>
      <c r="AA187" s="21"/>
    </row>
    <row r="188" spans="1:27" s="20" customFormat="1" x14ac:dyDescent="0.25">
      <c r="A188" s="22"/>
      <c r="C188" s="21"/>
      <c r="U188" s="21"/>
      <c r="AA188" s="21"/>
    </row>
    <row r="189" spans="1:27" s="20" customFormat="1" x14ac:dyDescent="0.25">
      <c r="A189" s="22"/>
      <c r="C189" s="21"/>
      <c r="U189" s="21"/>
      <c r="AA189" s="21"/>
    </row>
    <row r="190" spans="1:27" s="20" customFormat="1" x14ac:dyDescent="0.25">
      <c r="A190" s="22"/>
      <c r="C190" s="21"/>
      <c r="U190" s="21"/>
      <c r="AA190" s="21"/>
    </row>
    <row r="191" spans="1:27" s="20" customFormat="1" x14ac:dyDescent="0.25">
      <c r="A191" s="22"/>
      <c r="C191" s="21"/>
      <c r="U191" s="21"/>
      <c r="AA191" s="21"/>
    </row>
    <row r="192" spans="1:27" s="20" customFormat="1" x14ac:dyDescent="0.25">
      <c r="A192" s="22"/>
      <c r="C192" s="21"/>
      <c r="U192" s="21"/>
      <c r="AA192" s="21"/>
    </row>
    <row r="193" spans="1:27" s="20" customFormat="1" x14ac:dyDescent="0.25">
      <c r="A193" s="22"/>
      <c r="C193" s="21"/>
      <c r="U193" s="21"/>
      <c r="AA193" s="21"/>
    </row>
    <row r="194" spans="1:27" s="20" customFormat="1" x14ac:dyDescent="0.25">
      <c r="A194" s="22"/>
      <c r="C194" s="21"/>
      <c r="U194" s="21"/>
      <c r="AA194" s="21"/>
    </row>
    <row r="195" spans="1:27" s="20" customFormat="1" x14ac:dyDescent="0.25">
      <c r="A195" s="22"/>
      <c r="C195" s="21"/>
      <c r="U195" s="21"/>
      <c r="AA195" s="21"/>
    </row>
    <row r="196" spans="1:27" s="20" customFormat="1" x14ac:dyDescent="0.25">
      <c r="A196" s="22"/>
      <c r="C196" s="21"/>
      <c r="U196" s="21"/>
      <c r="AA196" s="21"/>
    </row>
    <row r="197" spans="1:27" s="20" customFormat="1" x14ac:dyDescent="0.25">
      <c r="A197" s="22"/>
      <c r="C197" s="21"/>
      <c r="U197" s="21"/>
      <c r="AA197" s="21"/>
    </row>
    <row r="198" spans="1:27" s="20" customFormat="1" x14ac:dyDescent="0.25">
      <c r="A198" s="22"/>
      <c r="C198" s="21"/>
      <c r="U198" s="21"/>
      <c r="AA198" s="21"/>
    </row>
    <row r="199" spans="1:27" s="20" customFormat="1" x14ac:dyDescent="0.25">
      <c r="A199" s="22"/>
      <c r="C199" s="21"/>
      <c r="U199" s="21"/>
      <c r="AA199" s="21"/>
    </row>
    <row r="200" spans="1:27" s="20" customFormat="1" x14ac:dyDescent="0.25">
      <c r="A200" s="22"/>
      <c r="C200" s="21"/>
      <c r="U200" s="21"/>
      <c r="AA200" s="21"/>
    </row>
    <row r="201" spans="1:27" s="20" customFormat="1" x14ac:dyDescent="0.25">
      <c r="A201" s="22"/>
      <c r="C201" s="21"/>
      <c r="U201" s="21"/>
      <c r="AA201" s="21"/>
    </row>
    <row r="202" spans="1:27" s="20" customFormat="1" x14ac:dyDescent="0.25">
      <c r="A202" s="22"/>
      <c r="C202" s="21"/>
      <c r="U202" s="21"/>
      <c r="AA202" s="21"/>
    </row>
    <row r="203" spans="1:27" s="20" customFormat="1" x14ac:dyDescent="0.25">
      <c r="A203" s="22"/>
      <c r="C203" s="21"/>
      <c r="U203" s="21"/>
      <c r="AA203" s="21"/>
    </row>
    <row r="204" spans="1:27" s="20" customFormat="1" x14ac:dyDescent="0.25">
      <c r="A204" s="22"/>
      <c r="C204" s="21"/>
      <c r="U204" s="21"/>
      <c r="AA204" s="21"/>
    </row>
    <row r="205" spans="1:27" s="20" customFormat="1" x14ac:dyDescent="0.25">
      <c r="A205" s="22"/>
      <c r="C205" s="21"/>
      <c r="U205" s="21"/>
      <c r="AA205" s="21"/>
    </row>
    <row r="206" spans="1:27" s="20" customFormat="1" x14ac:dyDescent="0.25">
      <c r="A206" s="22"/>
      <c r="C206" s="21"/>
      <c r="U206" s="21"/>
      <c r="AA206" s="21"/>
    </row>
    <row r="207" spans="1:27" s="20" customFormat="1" x14ac:dyDescent="0.25">
      <c r="A207" s="22"/>
      <c r="C207" s="21"/>
      <c r="U207" s="21"/>
      <c r="AA207" s="21"/>
    </row>
    <row r="208" spans="1:27" s="20" customFormat="1" x14ac:dyDescent="0.25">
      <c r="A208" s="22"/>
      <c r="C208" s="21"/>
      <c r="U208" s="21"/>
      <c r="AA208" s="21"/>
    </row>
    <row r="209" spans="1:27" s="20" customFormat="1" x14ac:dyDescent="0.25">
      <c r="A209" s="22"/>
      <c r="C209" s="21"/>
      <c r="U209" s="21"/>
      <c r="AA209" s="21"/>
    </row>
    <row r="210" spans="1:27" s="20" customFormat="1" x14ac:dyDescent="0.25">
      <c r="A210" s="22"/>
      <c r="C210" s="21"/>
      <c r="U210" s="21"/>
      <c r="AA210" s="21"/>
    </row>
    <row r="211" spans="1:27" s="20" customFormat="1" x14ac:dyDescent="0.25">
      <c r="A211" s="22"/>
      <c r="C211" s="21"/>
      <c r="U211" s="21"/>
      <c r="AA211" s="21"/>
    </row>
    <row r="212" spans="1:27" s="20" customFormat="1" x14ac:dyDescent="0.25">
      <c r="A212" s="22"/>
      <c r="C212" s="21"/>
      <c r="U212" s="21"/>
      <c r="AA212" s="21"/>
    </row>
    <row r="213" spans="1:27" s="20" customFormat="1" x14ac:dyDescent="0.25">
      <c r="A213" s="22"/>
      <c r="C213" s="21"/>
      <c r="U213" s="21"/>
      <c r="AA213" s="21"/>
    </row>
    <row r="214" spans="1:27" s="20" customFormat="1" x14ac:dyDescent="0.25">
      <c r="A214" s="22"/>
      <c r="C214" s="21"/>
      <c r="U214" s="21"/>
      <c r="AA214" s="21"/>
    </row>
    <row r="215" spans="1:27" s="20" customFormat="1" x14ac:dyDescent="0.25">
      <c r="A215" s="22"/>
      <c r="C215" s="21"/>
      <c r="U215" s="21"/>
      <c r="AA215" s="21"/>
    </row>
    <row r="216" spans="1:27" s="20" customFormat="1" x14ac:dyDescent="0.25">
      <c r="A216" s="22"/>
      <c r="C216" s="21"/>
      <c r="U216" s="21"/>
      <c r="AA216" s="21"/>
    </row>
    <row r="217" spans="1:27" s="20" customFormat="1" x14ac:dyDescent="0.25">
      <c r="A217" s="22"/>
      <c r="C217" s="21"/>
      <c r="U217" s="21"/>
      <c r="AA217" s="21"/>
    </row>
    <row r="218" spans="1:27" s="20" customFormat="1" x14ac:dyDescent="0.25">
      <c r="A218" s="22"/>
      <c r="C218" s="21"/>
      <c r="U218" s="21"/>
      <c r="AA218" s="21"/>
    </row>
    <row r="219" spans="1:27" s="20" customFormat="1" x14ac:dyDescent="0.25">
      <c r="A219" s="22"/>
      <c r="C219" s="21"/>
      <c r="U219" s="21"/>
      <c r="AA219" s="21"/>
    </row>
    <row r="220" spans="1:27" s="20" customFormat="1" x14ac:dyDescent="0.25">
      <c r="A220" s="22"/>
      <c r="C220" s="21"/>
      <c r="U220" s="21"/>
      <c r="AA220" s="21"/>
    </row>
    <row r="221" spans="1:27" s="20" customFormat="1" x14ac:dyDescent="0.25">
      <c r="A221" s="22"/>
      <c r="C221" s="21"/>
      <c r="U221" s="21"/>
      <c r="AA221" s="21"/>
    </row>
    <row r="222" spans="1:27" s="20" customFormat="1" x14ac:dyDescent="0.25">
      <c r="A222" s="22"/>
      <c r="C222" s="21"/>
      <c r="U222" s="21"/>
      <c r="AA222" s="21"/>
    </row>
    <row r="223" spans="1:27" s="20" customFormat="1" x14ac:dyDescent="0.25">
      <c r="A223" s="22"/>
      <c r="C223" s="21"/>
      <c r="U223" s="21"/>
      <c r="AA223" s="21"/>
    </row>
    <row r="224" spans="1:27" s="20" customFormat="1" x14ac:dyDescent="0.25">
      <c r="A224" s="22"/>
      <c r="C224" s="21"/>
      <c r="U224" s="21"/>
      <c r="AA224" s="21"/>
    </row>
    <row r="225" spans="1:27" s="20" customFormat="1" x14ac:dyDescent="0.25">
      <c r="A225" s="22"/>
      <c r="C225" s="21"/>
      <c r="U225" s="21"/>
      <c r="AA225" s="21"/>
    </row>
    <row r="226" spans="1:27" s="20" customFormat="1" x14ac:dyDescent="0.25">
      <c r="A226" s="22"/>
      <c r="C226" s="21"/>
      <c r="U226" s="21"/>
      <c r="AA226" s="21"/>
    </row>
    <row r="227" spans="1:27" s="20" customFormat="1" x14ac:dyDescent="0.25">
      <c r="A227" s="22"/>
      <c r="C227" s="21"/>
      <c r="U227" s="21"/>
      <c r="AA227" s="21"/>
    </row>
    <row r="228" spans="1:27" s="20" customFormat="1" x14ac:dyDescent="0.25">
      <c r="A228" s="22"/>
      <c r="C228" s="21"/>
      <c r="U228" s="21"/>
      <c r="AA228" s="21"/>
    </row>
    <row r="229" spans="1:27" s="20" customFormat="1" x14ac:dyDescent="0.25">
      <c r="A229" s="22"/>
      <c r="C229" s="21"/>
      <c r="U229" s="21"/>
      <c r="AA229" s="21"/>
    </row>
    <row r="230" spans="1:27" s="20" customFormat="1" x14ac:dyDescent="0.25">
      <c r="A230" s="22"/>
      <c r="C230" s="21"/>
      <c r="U230" s="21"/>
      <c r="AA230" s="21"/>
    </row>
    <row r="231" spans="1:27" s="20" customFormat="1" x14ac:dyDescent="0.25">
      <c r="A231" s="22"/>
      <c r="C231" s="21"/>
      <c r="U231" s="21"/>
      <c r="AA231" s="21"/>
    </row>
    <row r="232" spans="1:27" s="20" customFormat="1" x14ac:dyDescent="0.25">
      <c r="A232" s="22"/>
      <c r="C232" s="21"/>
      <c r="U232" s="21"/>
      <c r="AA232" s="21"/>
    </row>
    <row r="233" spans="1:27" s="20" customFormat="1" x14ac:dyDescent="0.25">
      <c r="A233" s="22"/>
      <c r="C233" s="21"/>
      <c r="U233" s="21"/>
      <c r="AA233" s="21"/>
    </row>
    <row r="234" spans="1:27" s="20" customFormat="1" x14ac:dyDescent="0.25">
      <c r="A234" s="22"/>
      <c r="C234" s="21"/>
      <c r="U234" s="21"/>
      <c r="AA234" s="21"/>
    </row>
    <row r="235" spans="1:27" s="20" customFormat="1" x14ac:dyDescent="0.25">
      <c r="A235" s="22"/>
      <c r="C235" s="21"/>
      <c r="U235" s="21"/>
      <c r="AA235" s="21"/>
    </row>
    <row r="236" spans="1:27" s="20" customFormat="1" x14ac:dyDescent="0.25">
      <c r="A236" s="22"/>
      <c r="C236" s="21"/>
      <c r="U236" s="21"/>
      <c r="AA236" s="21"/>
    </row>
    <row r="237" spans="1:27" s="20" customFormat="1" x14ac:dyDescent="0.25">
      <c r="A237" s="22"/>
      <c r="C237" s="21"/>
      <c r="U237" s="21"/>
      <c r="AA237" s="21"/>
    </row>
    <row r="238" spans="1:27" s="20" customFormat="1" x14ac:dyDescent="0.25">
      <c r="A238" s="22"/>
      <c r="C238" s="21"/>
      <c r="U238" s="21"/>
      <c r="AA238" s="21"/>
    </row>
    <row r="239" spans="1:27" s="20" customFormat="1" x14ac:dyDescent="0.25">
      <c r="A239" s="22"/>
      <c r="C239" s="21"/>
      <c r="U239" s="21"/>
      <c r="AA239" s="21"/>
    </row>
    <row r="240" spans="1:27" s="20" customFormat="1" x14ac:dyDescent="0.25">
      <c r="A240" s="22"/>
      <c r="C240" s="21"/>
      <c r="U240" s="21"/>
      <c r="AA240" s="21"/>
    </row>
    <row r="241" spans="1:27" s="20" customFormat="1" x14ac:dyDescent="0.25">
      <c r="A241" s="22"/>
      <c r="C241" s="21"/>
      <c r="U241" s="21"/>
      <c r="AA241" s="21"/>
    </row>
    <row r="242" spans="1:27" s="20" customFormat="1" x14ac:dyDescent="0.25">
      <c r="A242" s="22"/>
      <c r="C242" s="21"/>
      <c r="U242" s="21"/>
      <c r="AA242" s="21"/>
    </row>
    <row r="243" spans="1:27" s="20" customFormat="1" x14ac:dyDescent="0.25">
      <c r="A243" s="22"/>
      <c r="C243" s="21"/>
      <c r="U243" s="21"/>
      <c r="AA243" s="21"/>
    </row>
    <row r="244" spans="1:27" s="20" customFormat="1" x14ac:dyDescent="0.25">
      <c r="A244" s="22"/>
      <c r="C244" s="21"/>
      <c r="U244" s="21"/>
      <c r="AA244" s="21"/>
    </row>
    <row r="245" spans="1:27" s="20" customFormat="1" x14ac:dyDescent="0.25">
      <c r="A245" s="22"/>
      <c r="C245" s="21"/>
      <c r="U245" s="21"/>
      <c r="AA245" s="21"/>
    </row>
    <row r="246" spans="1:27" s="20" customFormat="1" x14ac:dyDescent="0.25">
      <c r="A246" s="22"/>
      <c r="C246" s="21"/>
      <c r="U246" s="21"/>
      <c r="AA246" s="21"/>
    </row>
    <row r="247" spans="1:27" s="20" customFormat="1" x14ac:dyDescent="0.25">
      <c r="A247" s="22"/>
      <c r="C247" s="21"/>
      <c r="U247" s="21"/>
      <c r="AA247" s="21"/>
    </row>
    <row r="248" spans="1:27" s="20" customFormat="1" x14ac:dyDescent="0.25">
      <c r="A248" s="22"/>
      <c r="C248" s="21"/>
      <c r="U248" s="21"/>
      <c r="AA248" s="21"/>
    </row>
    <row r="249" spans="1:27" s="20" customFormat="1" x14ac:dyDescent="0.25">
      <c r="A249" s="22"/>
      <c r="C249" s="21"/>
      <c r="U249" s="21"/>
      <c r="AA249" s="21"/>
    </row>
    <row r="250" spans="1:27" s="20" customFormat="1" x14ac:dyDescent="0.25">
      <c r="A250" s="22"/>
      <c r="C250" s="21"/>
      <c r="U250" s="21"/>
      <c r="AA250" s="21"/>
    </row>
    <row r="251" spans="1:27" s="20" customFormat="1" x14ac:dyDescent="0.25">
      <c r="A251" s="22"/>
      <c r="C251" s="21"/>
      <c r="U251" s="21"/>
      <c r="AA251" s="21"/>
    </row>
    <row r="252" spans="1:27" s="20" customFormat="1" x14ac:dyDescent="0.25">
      <c r="A252" s="22"/>
      <c r="C252" s="21"/>
      <c r="U252" s="21"/>
      <c r="AA252" s="21"/>
    </row>
    <row r="253" spans="1:27" s="20" customFormat="1" x14ac:dyDescent="0.25">
      <c r="A253" s="22"/>
      <c r="C253" s="21"/>
      <c r="U253" s="21"/>
      <c r="AA253" s="21"/>
    </row>
    <row r="254" spans="1:27" s="20" customFormat="1" x14ac:dyDescent="0.25">
      <c r="A254" s="22"/>
      <c r="C254" s="21"/>
      <c r="U254" s="21"/>
      <c r="AA254" s="21"/>
    </row>
    <row r="255" spans="1:27" s="20" customFormat="1" x14ac:dyDescent="0.25">
      <c r="A255" s="22"/>
      <c r="C255" s="21"/>
      <c r="U255" s="21"/>
      <c r="AA255" s="21"/>
    </row>
    <row r="256" spans="1:27" s="20" customFormat="1" x14ac:dyDescent="0.25">
      <c r="A256" s="22"/>
      <c r="C256" s="21"/>
      <c r="U256" s="21"/>
      <c r="AA256" s="21"/>
    </row>
    <row r="257" spans="1:27" s="20" customFormat="1" x14ac:dyDescent="0.25">
      <c r="A257" s="22"/>
      <c r="C257" s="21"/>
      <c r="U257" s="21"/>
      <c r="AA257" s="21"/>
    </row>
    <row r="258" spans="1:27" s="20" customFormat="1" x14ac:dyDescent="0.25">
      <c r="A258" s="22"/>
      <c r="C258" s="21"/>
      <c r="U258" s="21"/>
      <c r="AA258" s="21"/>
    </row>
    <row r="259" spans="1:27" s="20" customFormat="1" x14ac:dyDescent="0.25">
      <c r="A259" s="22"/>
      <c r="C259" s="21"/>
      <c r="U259" s="21"/>
      <c r="AA259" s="21"/>
    </row>
    <row r="260" spans="1:27" s="20" customFormat="1" x14ac:dyDescent="0.25">
      <c r="A260" s="22"/>
      <c r="C260" s="21"/>
      <c r="U260" s="21"/>
      <c r="AA260" s="21"/>
    </row>
    <row r="261" spans="1:27" s="20" customFormat="1" x14ac:dyDescent="0.25">
      <c r="A261" s="22"/>
      <c r="C261" s="21"/>
      <c r="U261" s="21"/>
      <c r="AA261" s="21"/>
    </row>
    <row r="262" spans="1:27" s="20" customFormat="1" x14ac:dyDescent="0.25">
      <c r="A262" s="22"/>
      <c r="C262" s="21"/>
      <c r="U262" s="21"/>
      <c r="AA262" s="21"/>
    </row>
    <row r="263" spans="1:27" s="20" customFormat="1" x14ac:dyDescent="0.25">
      <c r="A263" s="22"/>
      <c r="C263" s="21"/>
      <c r="U263" s="21"/>
      <c r="AA263" s="21"/>
    </row>
    <row r="264" spans="1:27" s="20" customFormat="1" x14ac:dyDescent="0.25">
      <c r="A264" s="22"/>
      <c r="C264" s="21"/>
      <c r="U264" s="21"/>
      <c r="AA264" s="21"/>
    </row>
    <row r="265" spans="1:27" s="20" customFormat="1" x14ac:dyDescent="0.25">
      <c r="A265" s="22"/>
      <c r="C265" s="21"/>
      <c r="U265" s="21"/>
      <c r="AA265" s="21"/>
    </row>
    <row r="266" spans="1:27" s="20" customFormat="1" x14ac:dyDescent="0.25">
      <c r="A266" s="22"/>
      <c r="C266" s="21"/>
      <c r="U266" s="21"/>
      <c r="AA266" s="21"/>
    </row>
    <row r="267" spans="1:27" s="20" customFormat="1" x14ac:dyDescent="0.25">
      <c r="A267" s="22"/>
      <c r="C267" s="21"/>
      <c r="U267" s="21"/>
      <c r="AA267" s="21"/>
    </row>
    <row r="268" spans="1:27" s="20" customFormat="1" x14ac:dyDescent="0.25">
      <c r="A268" s="22"/>
      <c r="C268" s="21"/>
      <c r="U268" s="21"/>
      <c r="AA268" s="21"/>
    </row>
    <row r="269" spans="1:27" s="20" customFormat="1" x14ac:dyDescent="0.25">
      <c r="A269" s="22"/>
      <c r="C269" s="21"/>
      <c r="U269" s="21"/>
      <c r="AA269" s="21"/>
    </row>
    <row r="270" spans="1:27" s="20" customFormat="1" x14ac:dyDescent="0.25">
      <c r="A270" s="22"/>
      <c r="C270" s="21"/>
      <c r="U270" s="21"/>
      <c r="AA270" s="21"/>
    </row>
    <row r="271" spans="1:27" s="20" customFormat="1" x14ac:dyDescent="0.25">
      <c r="A271" s="22"/>
      <c r="C271" s="21"/>
      <c r="U271" s="21"/>
      <c r="AA271" s="21"/>
    </row>
    <row r="272" spans="1:27" s="20" customFormat="1" x14ac:dyDescent="0.25">
      <c r="A272" s="22"/>
      <c r="C272" s="21"/>
      <c r="U272" s="21"/>
      <c r="AA272" s="21"/>
    </row>
    <row r="273" spans="1:27" s="20" customFormat="1" x14ac:dyDescent="0.25">
      <c r="A273" s="22"/>
      <c r="C273" s="21"/>
      <c r="U273" s="21"/>
      <c r="AA273" s="21"/>
    </row>
    <row r="274" spans="1:27" s="20" customFormat="1" x14ac:dyDescent="0.25">
      <c r="A274" s="22"/>
      <c r="C274" s="21"/>
      <c r="U274" s="21"/>
      <c r="AA274" s="21"/>
    </row>
    <row r="275" spans="1:27" s="20" customFormat="1" x14ac:dyDescent="0.25">
      <c r="A275" s="22"/>
      <c r="C275" s="21"/>
      <c r="U275" s="21"/>
      <c r="AA275" s="21"/>
    </row>
    <row r="276" spans="1:27" s="20" customFormat="1" x14ac:dyDescent="0.25">
      <c r="A276" s="22"/>
      <c r="C276" s="21"/>
      <c r="U276" s="21"/>
      <c r="AA276" s="21"/>
    </row>
    <row r="277" spans="1:27" s="20" customFormat="1" x14ac:dyDescent="0.25">
      <c r="A277" s="22"/>
      <c r="C277" s="21"/>
      <c r="U277" s="21"/>
      <c r="AA277" s="21"/>
    </row>
    <row r="278" spans="1:27" s="20" customFormat="1" x14ac:dyDescent="0.25">
      <c r="A278" s="22"/>
      <c r="C278" s="21"/>
      <c r="U278" s="21"/>
      <c r="AA278" s="21"/>
    </row>
    <row r="279" spans="1:27" s="20" customFormat="1" x14ac:dyDescent="0.25">
      <c r="A279" s="22"/>
      <c r="C279" s="21"/>
      <c r="U279" s="21"/>
      <c r="AA279" s="21"/>
    </row>
    <row r="280" spans="1:27" s="20" customFormat="1" x14ac:dyDescent="0.25">
      <c r="A280" s="22"/>
      <c r="C280" s="21"/>
      <c r="U280" s="21"/>
      <c r="AA280" s="21"/>
    </row>
    <row r="281" spans="1:27" s="20" customFormat="1" x14ac:dyDescent="0.25">
      <c r="A281" s="22"/>
      <c r="C281" s="21"/>
      <c r="U281" s="21"/>
      <c r="AA281" s="21"/>
    </row>
    <row r="282" spans="1:27" s="20" customFormat="1" x14ac:dyDescent="0.25">
      <c r="A282" s="22"/>
      <c r="C282" s="21"/>
      <c r="U282" s="21"/>
      <c r="AA282" s="21"/>
    </row>
    <row r="283" spans="1:27" s="20" customFormat="1" x14ac:dyDescent="0.25">
      <c r="A283" s="22"/>
      <c r="C283" s="21"/>
      <c r="U283" s="21"/>
      <c r="AA283" s="21"/>
    </row>
    <row r="284" spans="1:27" s="20" customFormat="1" x14ac:dyDescent="0.25">
      <c r="A284" s="22"/>
      <c r="C284" s="21"/>
      <c r="U284" s="21"/>
      <c r="AA284" s="21"/>
    </row>
    <row r="285" spans="1:27" s="20" customFormat="1" x14ac:dyDescent="0.25">
      <c r="A285" s="22"/>
      <c r="C285" s="21"/>
      <c r="U285" s="21"/>
      <c r="AA285" s="21"/>
    </row>
    <row r="286" spans="1:27" s="20" customFormat="1" x14ac:dyDescent="0.25">
      <c r="A286" s="22"/>
      <c r="C286" s="21"/>
      <c r="U286" s="21"/>
      <c r="AA286" s="21"/>
    </row>
    <row r="287" spans="1:27" s="20" customFormat="1" x14ac:dyDescent="0.25">
      <c r="A287" s="22"/>
      <c r="C287" s="21"/>
      <c r="U287" s="21"/>
      <c r="AA287" s="21"/>
    </row>
    <row r="288" spans="1:27" s="20" customFormat="1" x14ac:dyDescent="0.25">
      <c r="A288" s="22"/>
      <c r="C288" s="21"/>
      <c r="U288" s="21"/>
      <c r="AA288" s="21"/>
    </row>
    <row r="289" spans="1:27" s="20" customFormat="1" x14ac:dyDescent="0.25">
      <c r="A289" s="22"/>
      <c r="C289" s="21"/>
      <c r="U289" s="21"/>
      <c r="AA289" s="21"/>
    </row>
    <row r="290" spans="1:27" s="20" customFormat="1" x14ac:dyDescent="0.25">
      <c r="A290" s="22"/>
      <c r="C290" s="21"/>
      <c r="U290" s="21"/>
      <c r="AA290" s="21"/>
    </row>
    <row r="291" spans="1:27" s="20" customFormat="1" x14ac:dyDescent="0.25">
      <c r="A291" s="22"/>
      <c r="C291" s="21"/>
      <c r="U291" s="21"/>
      <c r="AA291" s="21"/>
    </row>
    <row r="292" spans="1:27" s="20" customFormat="1" x14ac:dyDescent="0.25">
      <c r="A292" s="22"/>
      <c r="C292" s="21"/>
      <c r="U292" s="21"/>
      <c r="AA292" s="21"/>
    </row>
    <row r="293" spans="1:27" s="20" customFormat="1" x14ac:dyDescent="0.25">
      <c r="A293" s="22"/>
      <c r="C293" s="21"/>
      <c r="U293" s="21"/>
      <c r="AA293" s="21"/>
    </row>
    <row r="294" spans="1:27" s="20" customFormat="1" x14ac:dyDescent="0.25">
      <c r="A294" s="22"/>
      <c r="C294" s="21"/>
      <c r="U294" s="21"/>
      <c r="AA294" s="21"/>
    </row>
    <row r="295" spans="1:27" s="20" customFormat="1" x14ac:dyDescent="0.25">
      <c r="A295" s="22"/>
      <c r="C295" s="21"/>
      <c r="U295" s="21"/>
      <c r="AA295" s="21"/>
    </row>
    <row r="296" spans="1:27" s="20" customFormat="1" x14ac:dyDescent="0.25">
      <c r="A296" s="22"/>
      <c r="C296" s="21"/>
      <c r="U296" s="21"/>
      <c r="AA296" s="21"/>
    </row>
    <row r="297" spans="1:27" s="20" customFormat="1" x14ac:dyDescent="0.25">
      <c r="A297" s="22"/>
      <c r="C297" s="21"/>
      <c r="U297" s="21"/>
      <c r="AA297" s="21"/>
    </row>
    <row r="298" spans="1:27" s="20" customFormat="1" x14ac:dyDescent="0.25">
      <c r="A298" s="22"/>
      <c r="C298" s="21"/>
      <c r="U298" s="21"/>
      <c r="AA298" s="21"/>
    </row>
    <row r="299" spans="1:27" s="20" customFormat="1" x14ac:dyDescent="0.25">
      <c r="A299" s="22"/>
      <c r="C299" s="21"/>
      <c r="U299" s="21"/>
      <c r="AA299" s="21"/>
    </row>
    <row r="300" spans="1:27" s="20" customFormat="1" x14ac:dyDescent="0.25">
      <c r="A300" s="22"/>
      <c r="C300" s="21"/>
      <c r="U300" s="21"/>
      <c r="AA300" s="21"/>
    </row>
    <row r="301" spans="1:27" s="20" customFormat="1" x14ac:dyDescent="0.25">
      <c r="A301" s="22"/>
      <c r="C301" s="21"/>
      <c r="U301" s="21"/>
      <c r="AA301" s="21"/>
    </row>
    <row r="302" spans="1:27" s="20" customFormat="1" x14ac:dyDescent="0.25">
      <c r="A302" s="22"/>
      <c r="C302" s="21"/>
      <c r="U302" s="21"/>
      <c r="AA302" s="21"/>
    </row>
    <row r="303" spans="1:27" s="20" customFormat="1" x14ac:dyDescent="0.25">
      <c r="A303" s="22"/>
      <c r="C303" s="21"/>
      <c r="U303" s="21"/>
      <c r="AA303" s="21"/>
    </row>
    <row r="304" spans="1:27" s="20" customFormat="1" x14ac:dyDescent="0.25">
      <c r="A304" s="22"/>
      <c r="C304" s="21"/>
      <c r="U304" s="21"/>
      <c r="AA304" s="21"/>
    </row>
    <row r="305" spans="1:27" s="20" customFormat="1" x14ac:dyDescent="0.25">
      <c r="A305" s="22"/>
      <c r="C305" s="21"/>
      <c r="U305" s="21"/>
      <c r="AA305" s="21"/>
    </row>
    <row r="306" spans="1:27" s="20" customFormat="1" x14ac:dyDescent="0.25">
      <c r="A306" s="22"/>
      <c r="C306" s="21"/>
      <c r="U306" s="21"/>
      <c r="AA306" s="21"/>
    </row>
    <row r="307" spans="1:27" s="20" customFormat="1" x14ac:dyDescent="0.25">
      <c r="A307" s="22"/>
      <c r="C307" s="21"/>
      <c r="U307" s="21"/>
      <c r="AA307" s="21"/>
    </row>
    <row r="308" spans="1:27" s="20" customFormat="1" x14ac:dyDescent="0.25">
      <c r="A308" s="22"/>
      <c r="C308" s="21"/>
      <c r="U308" s="21"/>
      <c r="AA308" s="21"/>
    </row>
    <row r="309" spans="1:27" s="20" customFormat="1" x14ac:dyDescent="0.25">
      <c r="A309" s="22"/>
      <c r="C309" s="21"/>
      <c r="U309" s="21"/>
      <c r="AA309" s="21"/>
    </row>
    <row r="310" spans="1:27" s="20" customFormat="1" x14ac:dyDescent="0.25">
      <c r="A310" s="22"/>
      <c r="C310" s="21"/>
      <c r="U310" s="21"/>
      <c r="AA310" s="21"/>
    </row>
    <row r="311" spans="1:27" s="20" customFormat="1" x14ac:dyDescent="0.25">
      <c r="A311" s="22"/>
      <c r="C311" s="21"/>
      <c r="U311" s="21"/>
      <c r="AA311" s="21"/>
    </row>
    <row r="312" spans="1:27" s="20" customFormat="1" x14ac:dyDescent="0.25">
      <c r="A312" s="22"/>
      <c r="C312" s="21"/>
      <c r="U312" s="21"/>
      <c r="AA312" s="21"/>
    </row>
    <row r="313" spans="1:27" s="20" customFormat="1" x14ac:dyDescent="0.25">
      <c r="A313" s="22"/>
      <c r="C313" s="21"/>
      <c r="U313" s="21"/>
      <c r="AA313" s="21"/>
    </row>
    <row r="314" spans="1:27" s="20" customFormat="1" x14ac:dyDescent="0.25">
      <c r="A314" s="22"/>
      <c r="C314" s="21"/>
      <c r="U314" s="21"/>
      <c r="AA314" s="21"/>
    </row>
    <row r="315" spans="1:27" s="20" customFormat="1" x14ac:dyDescent="0.25">
      <c r="A315" s="22"/>
      <c r="C315" s="21"/>
      <c r="U315" s="21"/>
      <c r="AA315" s="21"/>
    </row>
    <row r="316" spans="1:27" s="20" customFormat="1" x14ac:dyDescent="0.25">
      <c r="A316" s="22"/>
      <c r="C316" s="21"/>
      <c r="U316" s="21"/>
      <c r="AA316" s="21"/>
    </row>
    <row r="317" spans="1:27" s="20" customFormat="1" x14ac:dyDescent="0.25">
      <c r="A317" s="22"/>
      <c r="C317" s="21"/>
      <c r="U317" s="21"/>
      <c r="AA317" s="21"/>
    </row>
    <row r="318" spans="1:27" s="20" customFormat="1" x14ac:dyDescent="0.25">
      <c r="A318" s="22"/>
      <c r="C318" s="21"/>
      <c r="U318" s="21"/>
      <c r="AA318" s="21"/>
    </row>
    <row r="319" spans="1:27" s="20" customFormat="1" x14ac:dyDescent="0.25">
      <c r="A319" s="22"/>
      <c r="C319" s="21"/>
      <c r="U319" s="21"/>
      <c r="AA319" s="21"/>
    </row>
    <row r="320" spans="1:27" s="20" customFormat="1" x14ac:dyDescent="0.25">
      <c r="A320" s="22"/>
      <c r="C320" s="21"/>
      <c r="U320" s="21"/>
      <c r="AA320" s="21"/>
    </row>
    <row r="321" spans="1:27" s="20" customFormat="1" x14ac:dyDescent="0.25">
      <c r="A321" s="22"/>
      <c r="C321" s="21"/>
      <c r="U321" s="21"/>
      <c r="AA321" s="21"/>
    </row>
    <row r="322" spans="1:27" s="20" customFormat="1" x14ac:dyDescent="0.25">
      <c r="A322" s="22"/>
      <c r="C322" s="21"/>
      <c r="U322" s="21"/>
      <c r="AA322" s="21"/>
    </row>
    <row r="323" spans="1:27" s="20" customFormat="1" x14ac:dyDescent="0.25">
      <c r="A323" s="22"/>
      <c r="C323" s="21"/>
      <c r="U323" s="21"/>
      <c r="AA323" s="21"/>
    </row>
    <row r="324" spans="1:27" s="20" customFormat="1" x14ac:dyDescent="0.25">
      <c r="A324" s="22"/>
      <c r="C324" s="21"/>
      <c r="U324" s="21"/>
      <c r="AA324" s="21"/>
    </row>
    <row r="325" spans="1:27" s="20" customFormat="1" x14ac:dyDescent="0.25">
      <c r="A325" s="22"/>
      <c r="C325" s="21"/>
      <c r="U325" s="21"/>
      <c r="AA325" s="21"/>
    </row>
    <row r="326" spans="1:27" s="20" customFormat="1" x14ac:dyDescent="0.25">
      <c r="A326" s="22"/>
      <c r="C326" s="21"/>
      <c r="U326" s="21"/>
      <c r="AA326" s="21"/>
    </row>
    <row r="327" spans="1:27" s="20" customFormat="1" x14ac:dyDescent="0.25">
      <c r="A327" s="22"/>
      <c r="C327" s="21"/>
      <c r="U327" s="21"/>
      <c r="AA327" s="21"/>
    </row>
    <row r="328" spans="1:27" s="20" customFormat="1" x14ac:dyDescent="0.25">
      <c r="A328" s="22"/>
      <c r="C328" s="21"/>
      <c r="U328" s="21"/>
      <c r="AA328" s="21"/>
    </row>
    <row r="329" spans="1:27" s="20" customFormat="1" x14ac:dyDescent="0.25">
      <c r="A329" s="22"/>
      <c r="C329" s="21"/>
      <c r="U329" s="21"/>
      <c r="AA329" s="21"/>
    </row>
    <row r="330" spans="1:27" s="20" customFormat="1" x14ac:dyDescent="0.25">
      <c r="A330" s="22"/>
      <c r="C330" s="21"/>
      <c r="U330" s="21"/>
      <c r="AA330" s="21"/>
    </row>
    <row r="331" spans="1:27" s="20" customFormat="1" x14ac:dyDescent="0.25">
      <c r="A331" s="22"/>
      <c r="C331" s="21"/>
      <c r="U331" s="21"/>
      <c r="AA331" s="21"/>
    </row>
    <row r="332" spans="1:27" s="20" customFormat="1" x14ac:dyDescent="0.25">
      <c r="A332" s="22"/>
      <c r="C332" s="21"/>
      <c r="U332" s="21"/>
      <c r="AA332" s="21"/>
    </row>
    <row r="333" spans="1:27" s="20" customFormat="1" x14ac:dyDescent="0.25">
      <c r="A333" s="22"/>
      <c r="C333" s="21"/>
      <c r="U333" s="21"/>
      <c r="AA333" s="21"/>
    </row>
    <row r="334" spans="1:27" s="20" customFormat="1" x14ac:dyDescent="0.25">
      <c r="A334" s="22"/>
      <c r="C334" s="21"/>
      <c r="U334" s="21"/>
      <c r="AA334" s="21"/>
    </row>
    <row r="335" spans="1:27" s="20" customFormat="1" x14ac:dyDescent="0.25">
      <c r="A335" s="22"/>
      <c r="C335" s="21"/>
      <c r="U335" s="21"/>
      <c r="AA335" s="21"/>
    </row>
    <row r="336" spans="1:27" s="20" customFormat="1" x14ac:dyDescent="0.25">
      <c r="A336" s="22"/>
      <c r="C336" s="21"/>
      <c r="U336" s="21"/>
      <c r="AA336" s="21"/>
    </row>
    <row r="337" spans="1:27" s="20" customFormat="1" x14ac:dyDescent="0.25">
      <c r="A337" s="22"/>
      <c r="C337" s="21"/>
      <c r="U337" s="21"/>
      <c r="AA337" s="21"/>
    </row>
    <row r="338" spans="1:27" s="20" customFormat="1" x14ac:dyDescent="0.25">
      <c r="A338" s="22"/>
      <c r="C338" s="21"/>
      <c r="U338" s="21"/>
      <c r="AA338" s="21"/>
    </row>
    <row r="339" spans="1:27" s="20" customFormat="1" x14ac:dyDescent="0.25">
      <c r="A339" s="22"/>
      <c r="C339" s="21"/>
      <c r="U339" s="21"/>
      <c r="AA339" s="21"/>
    </row>
    <row r="340" spans="1:27" s="20" customFormat="1" x14ac:dyDescent="0.25">
      <c r="A340" s="22"/>
      <c r="C340" s="21"/>
      <c r="U340" s="21"/>
      <c r="AA340" s="21"/>
    </row>
    <row r="341" spans="1:27" s="20" customFormat="1" x14ac:dyDescent="0.25">
      <c r="A341" s="22"/>
      <c r="C341" s="21"/>
      <c r="U341" s="21"/>
      <c r="AA341" s="21"/>
    </row>
    <row r="342" spans="1:27" s="20" customFormat="1" x14ac:dyDescent="0.25">
      <c r="A342" s="22"/>
      <c r="C342" s="21"/>
      <c r="U342" s="21"/>
      <c r="AA342" s="21"/>
    </row>
    <row r="343" spans="1:27" s="20" customFormat="1" x14ac:dyDescent="0.25">
      <c r="A343" s="22"/>
      <c r="C343" s="21"/>
      <c r="U343" s="21"/>
      <c r="AA343" s="21"/>
    </row>
    <row r="344" spans="1:27" s="20" customFormat="1" x14ac:dyDescent="0.25">
      <c r="A344" s="22"/>
      <c r="C344" s="21"/>
      <c r="U344" s="21"/>
      <c r="AA344" s="21"/>
    </row>
    <row r="345" spans="1:27" s="20" customFormat="1" x14ac:dyDescent="0.25">
      <c r="A345" s="22"/>
      <c r="C345" s="21"/>
      <c r="U345" s="21"/>
      <c r="AA345" s="21"/>
    </row>
    <row r="346" spans="1:27" s="20" customFormat="1" x14ac:dyDescent="0.25">
      <c r="A346" s="22"/>
      <c r="C346" s="21"/>
      <c r="U346" s="21"/>
      <c r="AA346" s="21"/>
    </row>
    <row r="347" spans="1:27" s="20" customFormat="1" x14ac:dyDescent="0.25">
      <c r="A347" s="22"/>
      <c r="C347" s="21"/>
      <c r="U347" s="21"/>
      <c r="AA347" s="21"/>
    </row>
    <row r="348" spans="1:27" s="20" customFormat="1" x14ac:dyDescent="0.25">
      <c r="A348" s="22"/>
      <c r="C348" s="21"/>
      <c r="U348" s="21"/>
      <c r="AA348" s="21"/>
    </row>
    <row r="349" spans="1:27" s="20" customFormat="1" x14ac:dyDescent="0.25">
      <c r="A349" s="22"/>
      <c r="C349" s="21"/>
      <c r="U349" s="21"/>
      <c r="AA349" s="21"/>
    </row>
    <row r="350" spans="1:27" s="20" customFormat="1" x14ac:dyDescent="0.25">
      <c r="A350" s="22"/>
      <c r="C350" s="21"/>
      <c r="U350" s="21"/>
      <c r="AA350" s="21"/>
    </row>
    <row r="351" spans="1:27" s="20" customFormat="1" x14ac:dyDescent="0.25">
      <c r="A351" s="22"/>
      <c r="C351" s="21"/>
      <c r="U351" s="21"/>
      <c r="AA351" s="21"/>
    </row>
    <row r="352" spans="1:27" s="20" customFormat="1" x14ac:dyDescent="0.25">
      <c r="A352" s="22"/>
      <c r="C352" s="21"/>
      <c r="U352" s="21"/>
      <c r="AA352" s="21"/>
    </row>
    <row r="353" spans="1:27" s="20" customFormat="1" x14ac:dyDescent="0.25">
      <c r="A353" s="22"/>
      <c r="C353" s="21"/>
      <c r="U353" s="21"/>
      <c r="AA353" s="21"/>
    </row>
    <row r="354" spans="1:27" s="20" customFormat="1" x14ac:dyDescent="0.25">
      <c r="A354" s="22"/>
      <c r="C354" s="21"/>
      <c r="U354" s="21"/>
      <c r="AA354" s="21"/>
    </row>
    <row r="355" spans="1:27" s="20" customFormat="1" x14ac:dyDescent="0.25">
      <c r="A355" s="22"/>
      <c r="C355" s="21"/>
      <c r="U355" s="21"/>
      <c r="AA355" s="21"/>
    </row>
    <row r="356" spans="1:27" s="20" customFormat="1" x14ac:dyDescent="0.25">
      <c r="A356" s="22"/>
      <c r="C356" s="21"/>
      <c r="U356" s="21"/>
      <c r="AA356" s="21"/>
    </row>
    <row r="357" spans="1:27" s="20" customFormat="1" x14ac:dyDescent="0.25">
      <c r="A357" s="22"/>
      <c r="C357" s="21"/>
      <c r="U357" s="21"/>
      <c r="AA357" s="21"/>
    </row>
    <row r="358" spans="1:27" s="20" customFormat="1" x14ac:dyDescent="0.25">
      <c r="A358" s="22"/>
      <c r="C358" s="21"/>
      <c r="U358" s="21"/>
      <c r="AA358" s="21"/>
    </row>
    <row r="359" spans="1:27" s="20" customFormat="1" x14ac:dyDescent="0.25">
      <c r="A359" s="22"/>
      <c r="C359" s="21"/>
      <c r="U359" s="21"/>
      <c r="AA359" s="21"/>
    </row>
    <row r="360" spans="1:27" s="20" customFormat="1" x14ac:dyDescent="0.25">
      <c r="A360" s="22"/>
      <c r="C360" s="21"/>
      <c r="U360" s="21"/>
      <c r="AA360" s="21"/>
    </row>
    <row r="361" spans="1:27" s="20" customFormat="1" x14ac:dyDescent="0.25">
      <c r="A361" s="22"/>
      <c r="C361" s="21"/>
      <c r="U361" s="21"/>
      <c r="AA361" s="21"/>
    </row>
    <row r="362" spans="1:27" s="20" customFormat="1" x14ac:dyDescent="0.25">
      <c r="A362" s="22"/>
      <c r="C362" s="21"/>
      <c r="U362" s="21"/>
      <c r="AA362" s="21"/>
    </row>
    <row r="363" spans="1:27" s="20" customFormat="1" x14ac:dyDescent="0.25">
      <c r="A363" s="22"/>
      <c r="C363" s="21"/>
      <c r="U363" s="21"/>
      <c r="AA363" s="21"/>
    </row>
    <row r="364" spans="1:27" s="20" customFormat="1" x14ac:dyDescent="0.25">
      <c r="A364" s="22"/>
      <c r="C364" s="21"/>
      <c r="U364" s="21"/>
      <c r="AA364" s="21"/>
    </row>
    <row r="365" spans="1:27" s="20" customFormat="1" x14ac:dyDescent="0.25">
      <c r="A365" s="22"/>
      <c r="C365" s="21"/>
      <c r="U365" s="21"/>
      <c r="AA365" s="21"/>
    </row>
    <row r="366" spans="1:27" s="20" customFormat="1" x14ac:dyDescent="0.25">
      <c r="A366" s="22"/>
      <c r="C366" s="21"/>
      <c r="U366" s="21"/>
      <c r="AA366" s="21"/>
    </row>
    <row r="367" spans="1:27" s="20" customFormat="1" x14ac:dyDescent="0.25">
      <c r="A367" s="22"/>
      <c r="C367" s="21"/>
      <c r="U367" s="21"/>
      <c r="AA367" s="21"/>
    </row>
    <row r="368" spans="1:27" s="20" customFormat="1" x14ac:dyDescent="0.25">
      <c r="A368" s="22"/>
      <c r="C368" s="21"/>
      <c r="U368" s="21"/>
      <c r="AA368" s="21"/>
    </row>
    <row r="369" spans="1:27" s="20" customFormat="1" x14ac:dyDescent="0.25">
      <c r="A369" s="22"/>
      <c r="C369" s="21"/>
      <c r="U369" s="21"/>
      <c r="AA369" s="21"/>
    </row>
    <row r="370" spans="1:27" s="20" customFormat="1" x14ac:dyDescent="0.25">
      <c r="A370" s="22"/>
      <c r="C370" s="21"/>
      <c r="U370" s="21"/>
      <c r="AA370" s="21"/>
    </row>
    <row r="371" spans="1:27" s="20" customFormat="1" x14ac:dyDescent="0.25">
      <c r="A371" s="22"/>
      <c r="C371" s="21"/>
      <c r="U371" s="21"/>
      <c r="AA371" s="21"/>
    </row>
    <row r="372" spans="1:27" s="20" customFormat="1" x14ac:dyDescent="0.25">
      <c r="A372" s="22"/>
      <c r="C372" s="21"/>
      <c r="U372" s="21"/>
      <c r="AA372" s="21"/>
    </row>
    <row r="373" spans="1:27" s="20" customFormat="1" x14ac:dyDescent="0.25">
      <c r="A373" s="22"/>
      <c r="C373" s="21"/>
      <c r="U373" s="21"/>
      <c r="AA373" s="21"/>
    </row>
    <row r="374" spans="1:27" s="20" customFormat="1" x14ac:dyDescent="0.25">
      <c r="A374" s="22"/>
      <c r="C374" s="21"/>
      <c r="U374" s="21"/>
      <c r="AA374" s="21"/>
    </row>
    <row r="375" spans="1:27" s="20" customFormat="1" x14ac:dyDescent="0.25">
      <c r="A375" s="22"/>
      <c r="C375" s="21"/>
      <c r="U375" s="21"/>
      <c r="AA375" s="21"/>
    </row>
    <row r="376" spans="1:27" s="20" customFormat="1" x14ac:dyDescent="0.25">
      <c r="A376" s="22"/>
      <c r="C376" s="21"/>
      <c r="U376" s="21"/>
      <c r="AA376" s="21"/>
    </row>
    <row r="377" spans="1:27" s="20" customFormat="1" x14ac:dyDescent="0.25">
      <c r="A377" s="22"/>
      <c r="C377" s="21"/>
      <c r="U377" s="21"/>
      <c r="AA377" s="21"/>
    </row>
    <row r="378" spans="1:27" s="20" customFormat="1" x14ac:dyDescent="0.25">
      <c r="A378" s="22"/>
      <c r="C378" s="21"/>
      <c r="U378" s="21"/>
      <c r="AA378" s="21"/>
    </row>
    <row r="379" spans="1:27" s="20" customFormat="1" x14ac:dyDescent="0.25">
      <c r="A379" s="22"/>
      <c r="C379" s="21"/>
      <c r="U379" s="21"/>
      <c r="AA379" s="21"/>
    </row>
    <row r="380" spans="1:27" s="20" customFormat="1" x14ac:dyDescent="0.25">
      <c r="A380" s="22"/>
      <c r="C380" s="21"/>
      <c r="U380" s="21"/>
      <c r="AA380" s="21"/>
    </row>
    <row r="381" spans="1:27" s="20" customFormat="1" x14ac:dyDescent="0.25">
      <c r="A381" s="22"/>
      <c r="C381" s="21"/>
      <c r="U381" s="21"/>
      <c r="AA381" s="21"/>
    </row>
    <row r="382" spans="1:27" s="20" customFormat="1" x14ac:dyDescent="0.25">
      <c r="A382" s="22"/>
      <c r="C382" s="21"/>
      <c r="U382" s="21"/>
      <c r="AA382" s="21"/>
    </row>
    <row r="383" spans="1:27" s="20" customFormat="1" x14ac:dyDescent="0.25">
      <c r="A383" s="22"/>
      <c r="C383" s="21"/>
      <c r="U383" s="21"/>
      <c r="AA383" s="21"/>
    </row>
    <row r="384" spans="1:27" s="20" customFormat="1" x14ac:dyDescent="0.25">
      <c r="A384" s="22"/>
      <c r="C384" s="21"/>
      <c r="U384" s="21"/>
      <c r="AA384" s="21"/>
    </row>
    <row r="385" spans="1:27" s="20" customFormat="1" x14ac:dyDescent="0.25">
      <c r="A385" s="22"/>
      <c r="C385" s="21"/>
      <c r="U385" s="21"/>
      <c r="AA385" s="21"/>
    </row>
    <row r="386" spans="1:27" s="20" customFormat="1" x14ac:dyDescent="0.25">
      <c r="A386" s="22"/>
      <c r="C386" s="21"/>
      <c r="U386" s="21"/>
      <c r="AA386" s="21"/>
    </row>
    <row r="387" spans="1:27" s="20" customFormat="1" x14ac:dyDescent="0.25">
      <c r="A387" s="22"/>
      <c r="C387" s="21"/>
      <c r="U387" s="21"/>
      <c r="AA387" s="21"/>
    </row>
    <row r="388" spans="1:27" s="20" customFormat="1" x14ac:dyDescent="0.25">
      <c r="A388" s="22"/>
      <c r="C388" s="21"/>
      <c r="U388" s="21"/>
      <c r="AA388" s="21"/>
    </row>
    <row r="389" spans="1:27" s="20" customFormat="1" x14ac:dyDescent="0.25">
      <c r="A389" s="22"/>
      <c r="C389" s="21"/>
      <c r="U389" s="21"/>
      <c r="AA389" s="21"/>
    </row>
    <row r="390" spans="1:27" s="20" customFormat="1" x14ac:dyDescent="0.25">
      <c r="A390" s="22"/>
      <c r="C390" s="21"/>
      <c r="U390" s="21"/>
      <c r="AA390" s="21"/>
    </row>
    <row r="391" spans="1:27" s="20" customFormat="1" x14ac:dyDescent="0.25">
      <c r="A391" s="22"/>
      <c r="C391" s="21"/>
      <c r="U391" s="21"/>
      <c r="AA391" s="21"/>
    </row>
    <row r="392" spans="1:27" s="20" customFormat="1" x14ac:dyDescent="0.25">
      <c r="A392" s="22"/>
      <c r="C392" s="21"/>
      <c r="U392" s="21"/>
      <c r="AA392" s="21"/>
    </row>
    <row r="393" spans="1:27" s="20" customFormat="1" x14ac:dyDescent="0.25">
      <c r="A393" s="22"/>
      <c r="C393" s="21"/>
      <c r="U393" s="21"/>
      <c r="AA393" s="21"/>
    </row>
    <row r="394" spans="1:27" s="20" customFormat="1" x14ac:dyDescent="0.25">
      <c r="A394" s="22"/>
      <c r="C394" s="21"/>
      <c r="U394" s="21"/>
      <c r="AA394" s="21"/>
    </row>
    <row r="395" spans="1:27" s="20" customFormat="1" x14ac:dyDescent="0.25">
      <c r="A395" s="22"/>
      <c r="C395" s="21"/>
      <c r="U395" s="21"/>
      <c r="AA395" s="21"/>
    </row>
    <row r="396" spans="1:27" s="20" customFormat="1" x14ac:dyDescent="0.25">
      <c r="A396" s="22"/>
      <c r="C396" s="21"/>
      <c r="U396" s="21"/>
      <c r="AA396" s="21"/>
    </row>
    <row r="397" spans="1:27" s="20" customFormat="1" x14ac:dyDescent="0.25">
      <c r="A397" s="22"/>
      <c r="C397" s="21"/>
      <c r="U397" s="21"/>
      <c r="AA397" s="21"/>
    </row>
    <row r="398" spans="1:27" s="20" customFormat="1" x14ac:dyDescent="0.25">
      <c r="A398" s="22"/>
      <c r="C398" s="21"/>
      <c r="U398" s="21"/>
      <c r="AA398" s="21"/>
    </row>
    <row r="399" spans="1:27" s="20" customFormat="1" x14ac:dyDescent="0.25">
      <c r="A399" s="22"/>
      <c r="C399" s="21"/>
      <c r="U399" s="21"/>
      <c r="AA399" s="21"/>
    </row>
    <row r="400" spans="1:27" s="20" customFormat="1" x14ac:dyDescent="0.25">
      <c r="A400" s="22"/>
      <c r="C400" s="21"/>
      <c r="U400" s="21"/>
      <c r="AA400" s="21"/>
    </row>
    <row r="401" spans="1:27" s="20" customFormat="1" x14ac:dyDescent="0.25">
      <c r="A401" s="22"/>
      <c r="C401" s="21"/>
      <c r="U401" s="21"/>
      <c r="AA401" s="21"/>
    </row>
    <row r="402" spans="1:27" s="20" customFormat="1" x14ac:dyDescent="0.25">
      <c r="A402" s="22"/>
      <c r="C402" s="21"/>
      <c r="U402" s="21"/>
      <c r="AA402" s="21"/>
    </row>
    <row r="403" spans="1:27" s="20" customFormat="1" x14ac:dyDescent="0.25">
      <c r="A403" s="22"/>
      <c r="C403" s="21"/>
      <c r="U403" s="21"/>
      <c r="AA403" s="21"/>
    </row>
    <row r="404" spans="1:27" s="20" customFormat="1" x14ac:dyDescent="0.25">
      <c r="A404" s="22"/>
      <c r="C404" s="21"/>
      <c r="U404" s="21"/>
      <c r="AA404" s="21"/>
    </row>
    <row r="405" spans="1:27" s="20" customFormat="1" x14ac:dyDescent="0.25">
      <c r="A405" s="22"/>
      <c r="C405" s="21"/>
      <c r="U405" s="21"/>
      <c r="AA405" s="21"/>
    </row>
    <row r="406" spans="1:27" s="20" customFormat="1" x14ac:dyDescent="0.25">
      <c r="A406" s="22"/>
      <c r="C406" s="21"/>
      <c r="U406" s="21"/>
      <c r="AA406" s="21"/>
    </row>
    <row r="407" spans="1:27" s="20" customFormat="1" x14ac:dyDescent="0.25">
      <c r="A407" s="22"/>
      <c r="C407" s="21"/>
      <c r="U407" s="21"/>
      <c r="AA407" s="21"/>
    </row>
    <row r="408" spans="1:27" s="20" customFormat="1" x14ac:dyDescent="0.25">
      <c r="A408" s="22"/>
      <c r="C408" s="21"/>
      <c r="U408" s="21"/>
      <c r="AA408" s="21"/>
    </row>
    <row r="409" spans="1:27" s="20" customFormat="1" x14ac:dyDescent="0.25">
      <c r="A409" s="22"/>
      <c r="C409" s="21"/>
      <c r="U409" s="21"/>
      <c r="AA409" s="21"/>
    </row>
    <row r="410" spans="1:27" s="20" customFormat="1" x14ac:dyDescent="0.25">
      <c r="A410" s="22"/>
      <c r="C410" s="21"/>
      <c r="U410" s="21"/>
      <c r="AA410" s="21"/>
    </row>
    <row r="411" spans="1:27" s="20" customFormat="1" x14ac:dyDescent="0.25">
      <c r="A411" s="22"/>
      <c r="C411" s="21"/>
      <c r="U411" s="21"/>
      <c r="AA411" s="21"/>
    </row>
    <row r="412" spans="1:27" s="20" customFormat="1" x14ac:dyDescent="0.25">
      <c r="A412" s="22"/>
      <c r="C412" s="21"/>
      <c r="U412" s="21"/>
      <c r="AA412" s="21"/>
    </row>
    <row r="413" spans="1:27" s="20" customFormat="1" x14ac:dyDescent="0.25">
      <c r="A413" s="22"/>
      <c r="C413" s="21"/>
      <c r="U413" s="21"/>
      <c r="AA413" s="21"/>
    </row>
    <row r="414" spans="1:27" s="20" customFormat="1" x14ac:dyDescent="0.25">
      <c r="A414" s="22"/>
      <c r="C414" s="21"/>
      <c r="U414" s="21"/>
      <c r="AA414" s="21"/>
    </row>
    <row r="415" spans="1:27" s="20" customFormat="1" x14ac:dyDescent="0.25">
      <c r="A415" s="22"/>
      <c r="C415" s="21"/>
      <c r="U415" s="21"/>
      <c r="AA415" s="21"/>
    </row>
    <row r="416" spans="1:27" s="20" customFormat="1" x14ac:dyDescent="0.25">
      <c r="A416" s="22"/>
      <c r="C416" s="21"/>
      <c r="U416" s="21"/>
      <c r="AA416" s="21"/>
    </row>
    <row r="417" spans="1:27" s="20" customFormat="1" x14ac:dyDescent="0.25">
      <c r="A417" s="22"/>
      <c r="C417" s="21"/>
      <c r="U417" s="21"/>
      <c r="AA417" s="21"/>
    </row>
    <row r="418" spans="1:27" s="20" customFormat="1" x14ac:dyDescent="0.25">
      <c r="A418" s="22"/>
      <c r="C418" s="21"/>
      <c r="U418" s="21"/>
      <c r="AA418" s="21"/>
    </row>
    <row r="419" spans="1:27" s="20" customFormat="1" x14ac:dyDescent="0.25">
      <c r="A419" s="22"/>
      <c r="C419" s="21"/>
      <c r="U419" s="21"/>
      <c r="AA419" s="21"/>
    </row>
    <row r="420" spans="1:27" s="20" customFormat="1" x14ac:dyDescent="0.25">
      <c r="A420" s="22"/>
      <c r="C420" s="21"/>
      <c r="U420" s="21"/>
      <c r="AA420" s="21"/>
    </row>
    <row r="421" spans="1:27" s="20" customFormat="1" x14ac:dyDescent="0.25">
      <c r="A421" s="22"/>
      <c r="C421" s="21"/>
      <c r="U421" s="21"/>
      <c r="AA421" s="21"/>
    </row>
    <row r="422" spans="1:27" s="20" customFormat="1" x14ac:dyDescent="0.25">
      <c r="A422" s="22"/>
      <c r="C422" s="21"/>
      <c r="U422" s="21"/>
      <c r="AA422" s="21"/>
    </row>
    <row r="423" spans="1:27" s="20" customFormat="1" x14ac:dyDescent="0.25">
      <c r="A423" s="22"/>
      <c r="C423" s="21"/>
      <c r="U423" s="21"/>
      <c r="AA423" s="21"/>
    </row>
    <row r="424" spans="1:27" s="20" customFormat="1" x14ac:dyDescent="0.25">
      <c r="A424" s="22"/>
      <c r="C424" s="21"/>
      <c r="U424" s="21"/>
      <c r="AA424" s="21"/>
    </row>
    <row r="425" spans="1:27" s="20" customFormat="1" x14ac:dyDescent="0.25">
      <c r="A425" s="22"/>
      <c r="C425" s="21"/>
      <c r="U425" s="21"/>
      <c r="AA425" s="21"/>
    </row>
    <row r="426" spans="1:27" s="20" customFormat="1" x14ac:dyDescent="0.25">
      <c r="A426" s="22"/>
      <c r="C426" s="21"/>
      <c r="U426" s="21"/>
      <c r="AA426" s="21"/>
    </row>
    <row r="427" spans="1:27" s="20" customFormat="1" x14ac:dyDescent="0.25">
      <c r="A427" s="22"/>
      <c r="C427" s="21"/>
      <c r="U427" s="21"/>
      <c r="AA427" s="21"/>
    </row>
    <row r="428" spans="1:27" s="20" customFormat="1" x14ac:dyDescent="0.25">
      <c r="A428" s="22"/>
      <c r="C428" s="21"/>
      <c r="U428" s="21"/>
      <c r="AA428" s="21"/>
    </row>
    <row r="429" spans="1:27" s="20" customFormat="1" x14ac:dyDescent="0.25">
      <c r="A429" s="22"/>
      <c r="C429" s="21"/>
      <c r="U429" s="21"/>
      <c r="AA429" s="21"/>
    </row>
    <row r="430" spans="1:27" s="20" customFormat="1" x14ac:dyDescent="0.25">
      <c r="A430" s="22"/>
      <c r="C430" s="21"/>
      <c r="U430" s="21"/>
      <c r="AA430" s="21"/>
    </row>
    <row r="431" spans="1:27" s="20" customFormat="1" x14ac:dyDescent="0.25">
      <c r="A431" s="22"/>
      <c r="C431" s="21"/>
      <c r="U431" s="21"/>
      <c r="AA431" s="21"/>
    </row>
    <row r="432" spans="1:27" s="20" customFormat="1" x14ac:dyDescent="0.25">
      <c r="A432" s="22"/>
      <c r="C432" s="21"/>
      <c r="U432" s="21"/>
      <c r="AA432" s="21"/>
    </row>
    <row r="433" spans="1:27" s="20" customFormat="1" x14ac:dyDescent="0.25">
      <c r="A433" s="22"/>
      <c r="C433" s="21"/>
      <c r="U433" s="21"/>
      <c r="AA433" s="21"/>
    </row>
    <row r="434" spans="1:27" s="20" customFormat="1" x14ac:dyDescent="0.25">
      <c r="A434" s="22"/>
      <c r="C434" s="21"/>
      <c r="U434" s="21"/>
      <c r="AA434" s="21"/>
    </row>
    <row r="435" spans="1:27" s="20" customFormat="1" x14ac:dyDescent="0.25">
      <c r="A435" s="22"/>
      <c r="C435" s="21"/>
      <c r="U435" s="21"/>
      <c r="AA435" s="21"/>
    </row>
    <row r="436" spans="1:27" s="20" customFormat="1" x14ac:dyDescent="0.25">
      <c r="A436" s="22"/>
      <c r="C436" s="21"/>
      <c r="U436" s="21"/>
      <c r="AA436" s="21"/>
    </row>
    <row r="437" spans="1:27" s="20" customFormat="1" x14ac:dyDescent="0.25">
      <c r="A437" s="22"/>
      <c r="C437" s="21"/>
      <c r="U437" s="21"/>
      <c r="AA437" s="21"/>
    </row>
    <row r="438" spans="1:27" s="20" customFormat="1" x14ac:dyDescent="0.25">
      <c r="A438" s="22"/>
      <c r="C438" s="21"/>
      <c r="U438" s="21"/>
      <c r="AA438" s="21"/>
    </row>
    <row r="439" spans="1:27" s="20" customFormat="1" x14ac:dyDescent="0.25">
      <c r="A439" s="22"/>
      <c r="C439" s="21"/>
      <c r="U439" s="21"/>
      <c r="AA439" s="21"/>
    </row>
    <row r="440" spans="1:27" s="20" customFormat="1" x14ac:dyDescent="0.25">
      <c r="A440" s="22"/>
      <c r="C440" s="21"/>
      <c r="U440" s="21"/>
      <c r="AA440" s="21"/>
    </row>
    <row r="441" spans="1:27" s="20" customFormat="1" x14ac:dyDescent="0.25">
      <c r="A441" s="22"/>
      <c r="C441" s="21"/>
      <c r="U441" s="21"/>
      <c r="AA441" s="21"/>
    </row>
    <row r="442" spans="1:27" s="20" customFormat="1" x14ac:dyDescent="0.25">
      <c r="A442" s="22"/>
      <c r="C442" s="21"/>
      <c r="U442" s="21"/>
      <c r="AA442" s="21"/>
    </row>
    <row r="443" spans="1:27" s="20" customFormat="1" x14ac:dyDescent="0.25">
      <c r="A443" s="22"/>
      <c r="C443" s="21"/>
      <c r="U443" s="21"/>
      <c r="AA443" s="21"/>
    </row>
    <row r="444" spans="1:27" s="20" customFormat="1" x14ac:dyDescent="0.25">
      <c r="A444" s="22"/>
      <c r="C444" s="21"/>
      <c r="U444" s="21"/>
      <c r="AA444" s="21"/>
    </row>
    <row r="445" spans="1:27" s="20" customFormat="1" x14ac:dyDescent="0.25">
      <c r="A445" s="22"/>
      <c r="C445" s="21"/>
      <c r="U445" s="21"/>
      <c r="AA445" s="21"/>
    </row>
    <row r="446" spans="1:27" s="20" customFormat="1" x14ac:dyDescent="0.25">
      <c r="A446" s="22"/>
      <c r="C446" s="21"/>
      <c r="U446" s="21"/>
      <c r="AA446" s="21"/>
    </row>
    <row r="447" spans="1:27" s="20" customFormat="1" x14ac:dyDescent="0.25">
      <c r="A447" s="22"/>
      <c r="C447" s="21"/>
      <c r="U447" s="21"/>
      <c r="AA447" s="21"/>
    </row>
    <row r="448" spans="1:27" s="20" customFormat="1" x14ac:dyDescent="0.25">
      <c r="A448" s="22"/>
      <c r="C448" s="21"/>
      <c r="U448" s="21"/>
      <c r="AA448" s="21"/>
    </row>
    <row r="449" spans="1:27" s="20" customFormat="1" x14ac:dyDescent="0.25">
      <c r="A449" s="22"/>
      <c r="C449" s="21"/>
      <c r="U449" s="21"/>
      <c r="AA449" s="21"/>
    </row>
    <row r="450" spans="1:27" s="20" customFormat="1" x14ac:dyDescent="0.25">
      <c r="A450" s="22"/>
      <c r="C450" s="21"/>
      <c r="U450" s="21"/>
      <c r="AA450" s="21"/>
    </row>
    <row r="451" spans="1:27" s="20" customFormat="1" x14ac:dyDescent="0.25">
      <c r="A451" s="22"/>
      <c r="C451" s="21"/>
      <c r="U451" s="21"/>
      <c r="AA451" s="21"/>
    </row>
    <row r="452" spans="1:27" s="20" customFormat="1" x14ac:dyDescent="0.25">
      <c r="A452" s="22"/>
      <c r="C452" s="21"/>
      <c r="U452" s="21"/>
      <c r="AA452" s="21"/>
    </row>
    <row r="453" spans="1:27" s="20" customFormat="1" x14ac:dyDescent="0.25">
      <c r="A453" s="22"/>
      <c r="C453" s="21"/>
      <c r="U453" s="21"/>
      <c r="AA453" s="21"/>
    </row>
    <row r="454" spans="1:27" s="20" customFormat="1" x14ac:dyDescent="0.25">
      <c r="A454" s="22"/>
      <c r="C454" s="21"/>
      <c r="U454" s="21"/>
      <c r="AA454" s="21"/>
    </row>
    <row r="455" spans="1:27" s="20" customFormat="1" x14ac:dyDescent="0.25">
      <c r="A455" s="22"/>
      <c r="C455" s="21"/>
      <c r="U455" s="21"/>
      <c r="AA455" s="21"/>
    </row>
    <row r="456" spans="1:27" s="20" customFormat="1" x14ac:dyDescent="0.25">
      <c r="A456" s="22"/>
      <c r="C456" s="21"/>
      <c r="U456" s="21"/>
      <c r="AA456" s="21"/>
    </row>
    <row r="457" spans="1:27" s="20" customFormat="1" x14ac:dyDescent="0.25">
      <c r="A457" s="22"/>
      <c r="C457" s="21"/>
      <c r="U457" s="21"/>
      <c r="AA457" s="21"/>
    </row>
    <row r="458" spans="1:27" s="20" customFormat="1" x14ac:dyDescent="0.25">
      <c r="A458" s="22"/>
      <c r="C458" s="21"/>
      <c r="U458" s="21"/>
      <c r="AA458" s="21"/>
    </row>
    <row r="459" spans="1:27" s="20" customFormat="1" x14ac:dyDescent="0.25">
      <c r="A459" s="22"/>
      <c r="C459" s="21"/>
      <c r="U459" s="21"/>
      <c r="AA459" s="21"/>
    </row>
    <row r="460" spans="1:27" s="20" customFormat="1" x14ac:dyDescent="0.25">
      <c r="A460" s="22"/>
      <c r="C460" s="21"/>
      <c r="U460" s="21"/>
      <c r="AA460" s="21"/>
    </row>
    <row r="461" spans="1:27" s="20" customFormat="1" x14ac:dyDescent="0.25">
      <c r="A461" s="22"/>
      <c r="C461" s="21"/>
      <c r="U461" s="21"/>
      <c r="AA461" s="21"/>
    </row>
    <row r="462" spans="1:27" s="20" customFormat="1" x14ac:dyDescent="0.25">
      <c r="A462" s="22"/>
      <c r="C462" s="21"/>
      <c r="U462" s="21"/>
      <c r="AA462" s="21"/>
    </row>
    <row r="463" spans="1:27" s="20" customFormat="1" x14ac:dyDescent="0.25">
      <c r="A463" s="22"/>
      <c r="C463" s="21"/>
      <c r="U463" s="21"/>
      <c r="AA463" s="21"/>
    </row>
    <row r="464" spans="1:27" s="20" customFormat="1" x14ac:dyDescent="0.25">
      <c r="A464" s="22"/>
      <c r="C464" s="21"/>
      <c r="U464" s="21"/>
      <c r="AA464" s="21"/>
    </row>
    <row r="465" spans="1:27" s="20" customFormat="1" x14ac:dyDescent="0.25">
      <c r="A465" s="22"/>
      <c r="C465" s="21"/>
      <c r="U465" s="21"/>
      <c r="AA465" s="21"/>
    </row>
    <row r="466" spans="1:27" s="20" customFormat="1" x14ac:dyDescent="0.25">
      <c r="A466" s="22"/>
      <c r="C466" s="21"/>
      <c r="U466" s="21"/>
      <c r="AA466" s="21"/>
    </row>
    <row r="467" spans="1:27" s="20" customFormat="1" x14ac:dyDescent="0.25">
      <c r="A467" s="22"/>
      <c r="C467" s="21"/>
      <c r="U467" s="21"/>
      <c r="AA467" s="21"/>
    </row>
    <row r="468" spans="1:27" s="20" customFormat="1" x14ac:dyDescent="0.25">
      <c r="A468" s="22"/>
      <c r="C468" s="21"/>
      <c r="U468" s="21"/>
      <c r="AA468" s="21"/>
    </row>
    <row r="469" spans="1:27" s="20" customFormat="1" x14ac:dyDescent="0.25">
      <c r="A469" s="22"/>
      <c r="C469" s="21"/>
      <c r="U469" s="21"/>
      <c r="AA469" s="21"/>
    </row>
    <row r="470" spans="1:27" s="20" customFormat="1" x14ac:dyDescent="0.25">
      <c r="A470" s="22"/>
      <c r="C470" s="21"/>
      <c r="U470" s="21"/>
      <c r="AA470" s="21"/>
    </row>
    <row r="471" spans="1:27" s="20" customFormat="1" x14ac:dyDescent="0.25">
      <c r="A471" s="22"/>
      <c r="C471" s="21"/>
      <c r="U471" s="21"/>
      <c r="AA471" s="21"/>
    </row>
    <row r="472" spans="1:27" s="20" customFormat="1" x14ac:dyDescent="0.25">
      <c r="A472" s="22"/>
      <c r="C472" s="21"/>
      <c r="U472" s="21"/>
      <c r="AA472" s="21"/>
    </row>
    <row r="473" spans="1:27" s="20" customFormat="1" x14ac:dyDescent="0.25">
      <c r="A473" s="22"/>
      <c r="C473" s="21"/>
      <c r="U473" s="21"/>
      <c r="AA473" s="21"/>
    </row>
    <row r="474" spans="1:27" s="20" customFormat="1" x14ac:dyDescent="0.25">
      <c r="A474" s="22"/>
      <c r="C474" s="21"/>
      <c r="U474" s="21"/>
      <c r="AA474" s="21"/>
    </row>
    <row r="475" spans="1:27" s="20" customFormat="1" x14ac:dyDescent="0.25">
      <c r="A475" s="22"/>
      <c r="C475" s="21"/>
      <c r="U475" s="21"/>
      <c r="AA475" s="21"/>
    </row>
    <row r="476" spans="1:27" s="20" customFormat="1" x14ac:dyDescent="0.25">
      <c r="A476" s="22"/>
      <c r="C476" s="21"/>
      <c r="U476" s="21"/>
      <c r="AA476" s="21"/>
    </row>
    <row r="477" spans="1:27" s="20" customFormat="1" x14ac:dyDescent="0.25">
      <c r="A477" s="22"/>
      <c r="C477" s="21"/>
      <c r="U477" s="21"/>
      <c r="AA477" s="21"/>
    </row>
    <row r="478" spans="1:27" s="20" customFormat="1" x14ac:dyDescent="0.25">
      <c r="A478" s="22"/>
      <c r="C478" s="21"/>
      <c r="U478" s="21"/>
      <c r="AA478" s="21"/>
    </row>
    <row r="479" spans="1:27" s="20" customFormat="1" x14ac:dyDescent="0.25">
      <c r="A479" s="22"/>
      <c r="C479" s="21"/>
      <c r="U479" s="21"/>
      <c r="AA479" s="21"/>
    </row>
    <row r="480" spans="1:27" s="20" customFormat="1" x14ac:dyDescent="0.25">
      <c r="A480" s="22"/>
      <c r="C480" s="21"/>
      <c r="U480" s="21"/>
      <c r="AA480" s="21"/>
    </row>
    <row r="481" spans="1:27" s="20" customFormat="1" x14ac:dyDescent="0.25">
      <c r="A481" s="22"/>
      <c r="C481" s="21"/>
      <c r="U481" s="21"/>
      <c r="AA481" s="21"/>
    </row>
    <row r="482" spans="1:27" s="20" customFormat="1" x14ac:dyDescent="0.25">
      <c r="A482" s="22"/>
      <c r="C482" s="21"/>
      <c r="U482" s="21"/>
      <c r="AA482" s="21"/>
    </row>
    <row r="483" spans="1:27" s="20" customFormat="1" x14ac:dyDescent="0.25">
      <c r="A483" s="22"/>
      <c r="C483" s="21"/>
      <c r="U483" s="21"/>
      <c r="AA483" s="21"/>
    </row>
    <row r="484" spans="1:27" s="20" customFormat="1" x14ac:dyDescent="0.25">
      <c r="A484" s="22"/>
      <c r="C484" s="21"/>
      <c r="U484" s="21"/>
      <c r="AA484" s="21"/>
    </row>
    <row r="485" spans="1:27" s="20" customFormat="1" x14ac:dyDescent="0.25">
      <c r="A485" s="22"/>
      <c r="C485" s="21"/>
      <c r="U485" s="21"/>
      <c r="AA485" s="21"/>
    </row>
    <row r="486" spans="1:27" s="20" customFormat="1" x14ac:dyDescent="0.25">
      <c r="A486" s="22"/>
      <c r="C486" s="21"/>
      <c r="U486" s="21"/>
      <c r="AA486" s="21"/>
    </row>
    <row r="487" spans="1:27" s="20" customFormat="1" x14ac:dyDescent="0.25">
      <c r="A487" s="22"/>
      <c r="C487" s="21"/>
      <c r="U487" s="21"/>
      <c r="AA487" s="21"/>
    </row>
    <row r="488" spans="1:27" s="20" customFormat="1" x14ac:dyDescent="0.25">
      <c r="A488" s="22"/>
      <c r="C488" s="21"/>
      <c r="U488" s="21"/>
      <c r="AA488" s="21"/>
    </row>
    <row r="489" spans="1:27" s="20" customFormat="1" x14ac:dyDescent="0.25">
      <c r="A489" s="22"/>
      <c r="C489" s="21"/>
      <c r="U489" s="21"/>
      <c r="AA489" s="21"/>
    </row>
    <row r="490" spans="1:27" s="20" customFormat="1" x14ac:dyDescent="0.25">
      <c r="A490" s="22"/>
      <c r="C490" s="21"/>
      <c r="U490" s="21"/>
      <c r="AA490" s="21"/>
    </row>
    <row r="491" spans="1:27" s="20" customFormat="1" x14ac:dyDescent="0.25">
      <c r="A491" s="22"/>
      <c r="C491" s="21"/>
      <c r="U491" s="21"/>
      <c r="AA491" s="21"/>
    </row>
    <row r="492" spans="1:27" s="20" customFormat="1" x14ac:dyDescent="0.25">
      <c r="A492" s="22"/>
      <c r="C492" s="21"/>
      <c r="U492" s="21"/>
      <c r="AA492" s="21"/>
    </row>
    <row r="493" spans="1:27" s="20" customFormat="1" x14ac:dyDescent="0.25">
      <c r="A493" s="22"/>
      <c r="C493" s="21"/>
      <c r="U493" s="21"/>
      <c r="AA493" s="21"/>
    </row>
    <row r="494" spans="1:27" s="20" customFormat="1" x14ac:dyDescent="0.25">
      <c r="A494" s="22"/>
      <c r="C494" s="21"/>
      <c r="U494" s="21"/>
      <c r="AA494" s="21"/>
    </row>
    <row r="495" spans="1:27" s="20" customFormat="1" x14ac:dyDescent="0.25">
      <c r="A495" s="22"/>
      <c r="C495" s="21"/>
      <c r="U495" s="21"/>
      <c r="AA495" s="21"/>
    </row>
    <row r="496" spans="1:27" s="20" customFormat="1" x14ac:dyDescent="0.25">
      <c r="A496" s="22"/>
      <c r="C496" s="21"/>
      <c r="U496" s="21"/>
      <c r="AA496" s="21"/>
    </row>
    <row r="497" spans="1:27" s="20" customFormat="1" x14ac:dyDescent="0.25">
      <c r="A497" s="22"/>
      <c r="C497" s="21"/>
      <c r="U497" s="21"/>
      <c r="AA497" s="21"/>
    </row>
    <row r="498" spans="1:27" s="20" customFormat="1" x14ac:dyDescent="0.25">
      <c r="A498" s="22"/>
      <c r="C498" s="21"/>
      <c r="U498" s="21"/>
      <c r="AA498" s="21"/>
    </row>
    <row r="499" spans="1:27" s="20" customFormat="1" x14ac:dyDescent="0.25">
      <c r="A499" s="22"/>
      <c r="C499" s="21"/>
      <c r="U499" s="21"/>
      <c r="AA499" s="21"/>
    </row>
    <row r="500" spans="1:27" s="20" customFormat="1" x14ac:dyDescent="0.25">
      <c r="A500" s="22"/>
      <c r="C500" s="21"/>
      <c r="U500" s="21"/>
      <c r="AA500" s="21"/>
    </row>
    <row r="501" spans="1:27" s="20" customFormat="1" x14ac:dyDescent="0.25">
      <c r="A501" s="22"/>
      <c r="C501" s="21"/>
      <c r="U501" s="21"/>
      <c r="AA501" s="21"/>
    </row>
    <row r="502" spans="1:27" s="20" customFormat="1" x14ac:dyDescent="0.25">
      <c r="A502" s="22"/>
      <c r="C502" s="21"/>
      <c r="U502" s="21"/>
      <c r="AA502" s="21"/>
    </row>
    <row r="503" spans="1:27" s="20" customFormat="1" x14ac:dyDescent="0.25">
      <c r="A503" s="22"/>
      <c r="C503" s="21"/>
      <c r="U503" s="21"/>
      <c r="AA503" s="21"/>
    </row>
    <row r="504" spans="1:27" s="20" customFormat="1" x14ac:dyDescent="0.25">
      <c r="A504" s="22"/>
      <c r="C504" s="21"/>
      <c r="U504" s="21"/>
      <c r="AA504" s="21"/>
    </row>
    <row r="505" spans="1:27" s="20" customFormat="1" x14ac:dyDescent="0.25">
      <c r="A505" s="22"/>
      <c r="C505" s="21"/>
      <c r="U505" s="21"/>
      <c r="AA505" s="21"/>
    </row>
    <row r="506" spans="1:27" s="20" customFormat="1" x14ac:dyDescent="0.25">
      <c r="A506" s="22"/>
      <c r="C506" s="21"/>
      <c r="U506" s="21"/>
      <c r="AA506" s="21"/>
    </row>
    <row r="507" spans="1:27" s="20" customFormat="1" x14ac:dyDescent="0.25">
      <c r="A507" s="22"/>
      <c r="C507" s="21"/>
      <c r="U507" s="21"/>
      <c r="AA507" s="21"/>
    </row>
    <row r="508" spans="1:27" s="20" customFormat="1" x14ac:dyDescent="0.25">
      <c r="A508" s="22"/>
      <c r="C508" s="21"/>
      <c r="U508" s="21"/>
      <c r="AA508" s="21"/>
    </row>
    <row r="509" spans="1:27" s="20" customFormat="1" x14ac:dyDescent="0.25">
      <c r="A509" s="22"/>
      <c r="C509" s="21"/>
      <c r="U509" s="21"/>
      <c r="AA509" s="21"/>
    </row>
    <row r="510" spans="1:27" s="20" customFormat="1" x14ac:dyDescent="0.25">
      <c r="A510" s="22"/>
      <c r="C510" s="21"/>
      <c r="U510" s="21"/>
      <c r="AA510" s="21"/>
    </row>
    <row r="511" spans="1:27" s="20" customFormat="1" x14ac:dyDescent="0.25">
      <c r="A511" s="22"/>
      <c r="C511" s="21"/>
      <c r="U511" s="21"/>
      <c r="AA511" s="21"/>
    </row>
    <row r="512" spans="1:27" s="20" customFormat="1" x14ac:dyDescent="0.25">
      <c r="A512" s="22"/>
      <c r="C512" s="21"/>
      <c r="U512" s="21"/>
      <c r="AA512" s="21"/>
    </row>
    <row r="513" spans="1:27" s="20" customFormat="1" x14ac:dyDescent="0.25">
      <c r="A513" s="22"/>
      <c r="C513" s="21"/>
      <c r="U513" s="21"/>
      <c r="AA513" s="21"/>
    </row>
    <row r="514" spans="1:27" s="20" customFormat="1" x14ac:dyDescent="0.25">
      <c r="A514" s="22"/>
      <c r="C514" s="21"/>
      <c r="U514" s="21"/>
      <c r="AA514" s="21"/>
    </row>
    <row r="515" spans="1:27" s="20" customFormat="1" x14ac:dyDescent="0.25">
      <c r="A515" s="22"/>
      <c r="C515" s="21"/>
      <c r="U515" s="21"/>
      <c r="AA515" s="21"/>
    </row>
    <row r="516" spans="1:27" s="20" customFormat="1" x14ac:dyDescent="0.25">
      <c r="A516" s="22"/>
      <c r="C516" s="21"/>
      <c r="U516" s="21"/>
      <c r="AA516" s="21"/>
    </row>
    <row r="517" spans="1:27" s="20" customFormat="1" x14ac:dyDescent="0.25">
      <c r="A517" s="22"/>
      <c r="C517" s="21"/>
      <c r="U517" s="21"/>
      <c r="AA517" s="21"/>
    </row>
    <row r="518" spans="1:27" s="20" customFormat="1" x14ac:dyDescent="0.25">
      <c r="A518" s="22"/>
      <c r="C518" s="21"/>
      <c r="U518" s="21"/>
      <c r="AA518" s="21"/>
    </row>
    <row r="519" spans="1:27" s="20" customFormat="1" x14ac:dyDescent="0.25">
      <c r="A519" s="22"/>
      <c r="C519" s="21"/>
      <c r="U519" s="21"/>
      <c r="AA519" s="21"/>
    </row>
    <row r="520" spans="1:27" s="20" customFormat="1" x14ac:dyDescent="0.25">
      <c r="A520" s="22"/>
      <c r="C520" s="21"/>
      <c r="U520" s="21"/>
      <c r="AA520" s="21"/>
    </row>
    <row r="521" spans="1:27" s="20" customFormat="1" x14ac:dyDescent="0.25">
      <c r="A521" s="22"/>
      <c r="C521" s="21"/>
      <c r="U521" s="21"/>
      <c r="AA521" s="21"/>
    </row>
    <row r="522" spans="1:27" s="20" customFormat="1" x14ac:dyDescent="0.25">
      <c r="A522" s="22"/>
      <c r="C522" s="21"/>
      <c r="U522" s="21"/>
      <c r="AA522" s="21"/>
    </row>
    <row r="523" spans="1:27" s="20" customFormat="1" x14ac:dyDescent="0.25">
      <c r="A523" s="22"/>
      <c r="C523" s="21"/>
      <c r="U523" s="21"/>
      <c r="AA523" s="21"/>
    </row>
    <row r="524" spans="1:27" s="20" customFormat="1" x14ac:dyDescent="0.25">
      <c r="A524" s="22"/>
      <c r="C524" s="21"/>
      <c r="U524" s="21"/>
      <c r="AA524" s="21"/>
    </row>
    <row r="525" spans="1:27" s="20" customFormat="1" x14ac:dyDescent="0.25">
      <c r="A525" s="22"/>
      <c r="C525" s="21"/>
      <c r="U525" s="21"/>
      <c r="AA525" s="21"/>
    </row>
    <row r="526" spans="1:27" s="20" customFormat="1" x14ac:dyDescent="0.25">
      <c r="A526" s="22"/>
      <c r="C526" s="21"/>
      <c r="U526" s="21"/>
      <c r="AA526" s="21"/>
    </row>
    <row r="527" spans="1:27" s="20" customFormat="1" x14ac:dyDescent="0.25">
      <c r="A527" s="22"/>
      <c r="C527" s="21"/>
      <c r="U527" s="21"/>
      <c r="AA527" s="21"/>
    </row>
    <row r="528" spans="1:27" s="20" customFormat="1" x14ac:dyDescent="0.25">
      <c r="A528" s="22"/>
      <c r="C528" s="21"/>
      <c r="U528" s="21"/>
      <c r="AA528" s="21"/>
    </row>
    <row r="529" spans="1:27" s="20" customFormat="1" x14ac:dyDescent="0.25">
      <c r="A529" s="22"/>
      <c r="C529" s="21"/>
      <c r="U529" s="21"/>
      <c r="AA529" s="21"/>
    </row>
    <row r="530" spans="1:27" s="20" customFormat="1" x14ac:dyDescent="0.25">
      <c r="A530" s="22"/>
      <c r="C530" s="21"/>
      <c r="U530" s="21"/>
      <c r="AA530" s="21"/>
    </row>
    <row r="531" spans="1:27" s="20" customFormat="1" x14ac:dyDescent="0.25">
      <c r="A531" s="22"/>
      <c r="C531" s="21"/>
      <c r="U531" s="21"/>
      <c r="AA531" s="21"/>
    </row>
    <row r="532" spans="1:27" s="20" customFormat="1" x14ac:dyDescent="0.25">
      <c r="A532" s="22"/>
      <c r="C532" s="21"/>
      <c r="U532" s="21"/>
      <c r="AA532" s="21"/>
    </row>
    <row r="533" spans="1:27" s="20" customFormat="1" x14ac:dyDescent="0.25">
      <c r="A533" s="22"/>
      <c r="C533" s="21"/>
      <c r="U533" s="21"/>
      <c r="AA533" s="21"/>
    </row>
    <row r="534" spans="1:27" s="20" customFormat="1" x14ac:dyDescent="0.25">
      <c r="A534" s="22"/>
      <c r="C534" s="21"/>
      <c r="U534" s="21"/>
      <c r="AA534" s="21"/>
    </row>
    <row r="535" spans="1:27" s="20" customFormat="1" x14ac:dyDescent="0.25">
      <c r="A535" s="22"/>
      <c r="C535" s="21"/>
      <c r="U535" s="21"/>
      <c r="AA535" s="21"/>
    </row>
    <row r="536" spans="1:27" s="20" customFormat="1" x14ac:dyDescent="0.25">
      <c r="A536" s="22"/>
      <c r="C536" s="21"/>
      <c r="U536" s="21"/>
      <c r="AA536" s="21"/>
    </row>
    <row r="537" spans="1:27" s="20" customFormat="1" x14ac:dyDescent="0.25">
      <c r="A537" s="22"/>
      <c r="C537" s="21"/>
      <c r="U537" s="21"/>
      <c r="AA537" s="21"/>
    </row>
    <row r="538" spans="1:27" s="20" customFormat="1" x14ac:dyDescent="0.25">
      <c r="A538" s="22"/>
      <c r="C538" s="21"/>
      <c r="U538" s="21"/>
      <c r="AA538" s="21"/>
    </row>
    <row r="539" spans="1:27" s="20" customFormat="1" x14ac:dyDescent="0.25">
      <c r="A539" s="22"/>
      <c r="C539" s="21"/>
      <c r="U539" s="21"/>
      <c r="AA539" s="21"/>
    </row>
    <row r="540" spans="1:27" s="20" customFormat="1" x14ac:dyDescent="0.25">
      <c r="A540" s="22"/>
      <c r="C540" s="21"/>
      <c r="U540" s="21"/>
      <c r="AA540" s="21"/>
    </row>
    <row r="541" spans="1:27" s="20" customFormat="1" x14ac:dyDescent="0.25">
      <c r="A541" s="22"/>
      <c r="C541" s="21"/>
      <c r="U541" s="21"/>
      <c r="AA541" s="21"/>
    </row>
    <row r="542" spans="1:27" s="20" customFormat="1" x14ac:dyDescent="0.25">
      <c r="A542" s="22"/>
      <c r="C542" s="21"/>
      <c r="U542" s="21"/>
      <c r="AA542" s="21"/>
    </row>
    <row r="543" spans="1:27" s="20" customFormat="1" x14ac:dyDescent="0.25">
      <c r="A543" s="22"/>
      <c r="C543" s="21"/>
      <c r="U543" s="21"/>
      <c r="AA543" s="21"/>
    </row>
    <row r="544" spans="1:27" s="20" customFormat="1" x14ac:dyDescent="0.25">
      <c r="A544" s="22"/>
      <c r="C544" s="21"/>
      <c r="U544" s="21"/>
      <c r="AA544" s="21"/>
    </row>
    <row r="545" spans="1:27" s="20" customFormat="1" x14ac:dyDescent="0.25">
      <c r="A545" s="22"/>
      <c r="C545" s="21"/>
      <c r="U545" s="21"/>
      <c r="AA545" s="21"/>
    </row>
    <row r="546" spans="1:27" s="20" customFormat="1" x14ac:dyDescent="0.25">
      <c r="A546" s="22"/>
      <c r="C546" s="21"/>
      <c r="U546" s="21"/>
      <c r="AA546" s="21"/>
    </row>
    <row r="547" spans="1:27" s="20" customFormat="1" x14ac:dyDescent="0.25">
      <c r="A547" s="22"/>
      <c r="C547" s="21"/>
      <c r="U547" s="21"/>
      <c r="AA547" s="21"/>
    </row>
    <row r="548" spans="1:27" s="20" customFormat="1" x14ac:dyDescent="0.25">
      <c r="A548" s="22"/>
      <c r="C548" s="21"/>
      <c r="U548" s="21"/>
      <c r="AA548" s="21"/>
    </row>
    <row r="549" spans="1:27" s="20" customFormat="1" x14ac:dyDescent="0.25">
      <c r="A549" s="22"/>
      <c r="C549" s="21"/>
      <c r="U549" s="21"/>
      <c r="AA549" s="21"/>
    </row>
    <row r="550" spans="1:27" s="20" customFormat="1" x14ac:dyDescent="0.25">
      <c r="A550" s="22"/>
      <c r="C550" s="21"/>
      <c r="U550" s="21"/>
      <c r="AA550" s="21"/>
    </row>
    <row r="551" spans="1:27" s="20" customFormat="1" x14ac:dyDescent="0.25">
      <c r="A551" s="22"/>
      <c r="C551" s="21"/>
      <c r="U551" s="21"/>
      <c r="AA551" s="21"/>
    </row>
    <row r="552" spans="1:27" s="20" customFormat="1" x14ac:dyDescent="0.25">
      <c r="A552" s="22"/>
      <c r="C552" s="21"/>
      <c r="U552" s="21"/>
      <c r="AA552" s="21"/>
    </row>
    <row r="553" spans="1:27" s="20" customFormat="1" x14ac:dyDescent="0.25">
      <c r="A553" s="22"/>
      <c r="C553" s="21"/>
      <c r="U553" s="21"/>
      <c r="AA553" s="21"/>
    </row>
    <row r="554" spans="1:27" s="20" customFormat="1" x14ac:dyDescent="0.25">
      <c r="A554" s="22"/>
      <c r="C554" s="21"/>
      <c r="U554" s="21"/>
      <c r="AA554" s="21"/>
    </row>
    <row r="555" spans="1:27" s="20" customFormat="1" x14ac:dyDescent="0.25">
      <c r="A555" s="22"/>
      <c r="C555" s="21"/>
      <c r="U555" s="21"/>
      <c r="AA555" s="21"/>
    </row>
    <row r="556" spans="1:27" s="20" customFormat="1" x14ac:dyDescent="0.25">
      <c r="A556" s="22"/>
      <c r="C556" s="21"/>
      <c r="U556" s="21"/>
      <c r="AA556" s="21"/>
    </row>
    <row r="557" spans="1:27" s="20" customFormat="1" x14ac:dyDescent="0.25">
      <c r="A557" s="22"/>
      <c r="C557" s="21"/>
      <c r="U557" s="21"/>
      <c r="AA557" s="21"/>
    </row>
    <row r="558" spans="1:27" s="20" customFormat="1" x14ac:dyDescent="0.25">
      <c r="A558" s="22"/>
      <c r="C558" s="21"/>
      <c r="U558" s="21"/>
      <c r="AA558" s="21"/>
    </row>
    <row r="559" spans="1:27" s="20" customFormat="1" x14ac:dyDescent="0.25">
      <c r="A559" s="22"/>
      <c r="C559" s="21"/>
      <c r="U559" s="21"/>
      <c r="AA559" s="21"/>
    </row>
    <row r="560" spans="1:27" s="20" customFormat="1" x14ac:dyDescent="0.25">
      <c r="A560" s="22"/>
      <c r="C560" s="21"/>
      <c r="U560" s="21"/>
      <c r="AA560" s="21"/>
    </row>
    <row r="561" spans="1:27" s="20" customFormat="1" x14ac:dyDescent="0.25">
      <c r="A561" s="22"/>
      <c r="C561" s="21"/>
      <c r="U561" s="21"/>
      <c r="AA561" s="21"/>
    </row>
    <row r="562" spans="1:27" s="20" customFormat="1" x14ac:dyDescent="0.25">
      <c r="A562" s="22"/>
      <c r="C562" s="21"/>
      <c r="U562" s="21"/>
      <c r="AA562" s="21"/>
    </row>
    <row r="563" spans="1:27" s="20" customFormat="1" x14ac:dyDescent="0.25">
      <c r="A563" s="22"/>
      <c r="C563" s="21"/>
      <c r="U563" s="21"/>
      <c r="AA563" s="21"/>
    </row>
    <row r="564" spans="1:27" s="20" customFormat="1" x14ac:dyDescent="0.25">
      <c r="A564" s="22"/>
      <c r="C564" s="21"/>
      <c r="U564" s="21"/>
      <c r="AA564" s="21"/>
    </row>
    <row r="565" spans="1:27" s="20" customFormat="1" x14ac:dyDescent="0.25">
      <c r="A565" s="22"/>
      <c r="C565" s="21"/>
      <c r="U565" s="21"/>
      <c r="AA565" s="21"/>
    </row>
    <row r="566" spans="1:27" s="20" customFormat="1" x14ac:dyDescent="0.25">
      <c r="A566" s="22"/>
      <c r="C566" s="21"/>
      <c r="U566" s="21"/>
      <c r="AA566" s="21"/>
    </row>
    <row r="567" spans="1:27" s="20" customFormat="1" x14ac:dyDescent="0.25">
      <c r="A567" s="22"/>
      <c r="C567" s="21"/>
      <c r="U567" s="21"/>
      <c r="AA567" s="21"/>
    </row>
    <row r="568" spans="1:27" s="20" customFormat="1" x14ac:dyDescent="0.25">
      <c r="A568" s="22"/>
      <c r="C568" s="21"/>
      <c r="U568" s="21"/>
      <c r="AA568" s="21"/>
    </row>
    <row r="569" spans="1:27" s="20" customFormat="1" x14ac:dyDescent="0.25">
      <c r="A569" s="22"/>
      <c r="C569" s="21"/>
      <c r="U569" s="21"/>
      <c r="AA569" s="21"/>
    </row>
    <row r="570" spans="1:27" s="20" customFormat="1" x14ac:dyDescent="0.25">
      <c r="A570" s="22"/>
      <c r="C570" s="21"/>
      <c r="U570" s="21"/>
      <c r="AA570" s="21"/>
    </row>
    <row r="571" spans="1:27" s="20" customFormat="1" x14ac:dyDescent="0.25">
      <c r="A571" s="22"/>
      <c r="C571" s="21"/>
      <c r="U571" s="21"/>
      <c r="AA571" s="21"/>
    </row>
    <row r="572" spans="1:27" s="20" customFormat="1" x14ac:dyDescent="0.25">
      <c r="A572" s="22"/>
      <c r="C572" s="21"/>
      <c r="U572" s="21"/>
      <c r="AA572" s="21"/>
    </row>
    <row r="573" spans="1:27" s="20" customFormat="1" x14ac:dyDescent="0.25">
      <c r="A573" s="22"/>
      <c r="C573" s="21"/>
      <c r="U573" s="21"/>
      <c r="AA573" s="21"/>
    </row>
    <row r="574" spans="1:27" s="20" customFormat="1" x14ac:dyDescent="0.25">
      <c r="A574" s="22"/>
      <c r="C574" s="21"/>
      <c r="U574" s="21"/>
      <c r="AA574" s="21"/>
    </row>
    <row r="575" spans="1:27" s="20" customFormat="1" x14ac:dyDescent="0.25">
      <c r="A575" s="22"/>
      <c r="C575" s="21"/>
      <c r="U575" s="21"/>
      <c r="AA575" s="21"/>
    </row>
    <row r="576" spans="1:27" s="20" customFormat="1" x14ac:dyDescent="0.25">
      <c r="A576" s="22"/>
      <c r="C576" s="21"/>
      <c r="U576" s="21"/>
      <c r="AA576" s="21"/>
    </row>
    <row r="577" spans="1:27" s="20" customFormat="1" x14ac:dyDescent="0.25">
      <c r="A577" s="22"/>
      <c r="C577" s="21"/>
      <c r="U577" s="21"/>
      <c r="AA577" s="21"/>
    </row>
    <row r="578" spans="1:27" s="20" customFormat="1" x14ac:dyDescent="0.25">
      <c r="A578" s="22"/>
      <c r="C578" s="21"/>
      <c r="U578" s="21"/>
      <c r="AA578" s="21"/>
    </row>
    <row r="579" spans="1:27" s="20" customFormat="1" x14ac:dyDescent="0.25">
      <c r="A579" s="22"/>
      <c r="C579" s="21"/>
      <c r="U579" s="21"/>
      <c r="AA579" s="21"/>
    </row>
    <row r="580" spans="1:27" s="20" customFormat="1" x14ac:dyDescent="0.25">
      <c r="A580" s="22"/>
      <c r="C580" s="21"/>
      <c r="U580" s="21"/>
      <c r="AA580" s="21"/>
    </row>
    <row r="581" spans="1:27" s="20" customFormat="1" x14ac:dyDescent="0.25">
      <c r="A581" s="22"/>
      <c r="C581" s="21"/>
      <c r="U581" s="21"/>
      <c r="AA581" s="21"/>
    </row>
    <row r="582" spans="1:27" s="20" customFormat="1" x14ac:dyDescent="0.25">
      <c r="A582" s="22"/>
      <c r="C582" s="21"/>
      <c r="U582" s="21"/>
      <c r="AA582" s="21"/>
    </row>
    <row r="583" spans="1:27" s="20" customFormat="1" x14ac:dyDescent="0.25">
      <c r="A583" s="22"/>
      <c r="C583" s="21"/>
      <c r="U583" s="21"/>
      <c r="AA583" s="21"/>
    </row>
    <row r="584" spans="1:27" s="20" customFormat="1" x14ac:dyDescent="0.25">
      <c r="A584" s="22"/>
      <c r="C584" s="21"/>
      <c r="U584" s="21"/>
      <c r="AA584" s="21"/>
    </row>
    <row r="585" spans="1:27" s="20" customFormat="1" x14ac:dyDescent="0.25">
      <c r="A585" s="22"/>
      <c r="C585" s="21"/>
      <c r="U585" s="21"/>
      <c r="AA585" s="21"/>
    </row>
    <row r="586" spans="1:27" s="20" customFormat="1" x14ac:dyDescent="0.25">
      <c r="A586" s="22"/>
      <c r="C586" s="21"/>
      <c r="U586" s="21"/>
      <c r="AA586" s="21"/>
    </row>
    <row r="587" spans="1:27" s="20" customFormat="1" x14ac:dyDescent="0.25">
      <c r="A587" s="22"/>
      <c r="C587" s="21"/>
      <c r="U587" s="21"/>
      <c r="AA587" s="21"/>
    </row>
    <row r="588" spans="1:27" s="20" customFormat="1" x14ac:dyDescent="0.25">
      <c r="A588" s="22"/>
      <c r="C588" s="21"/>
      <c r="U588" s="21"/>
      <c r="AA588" s="21"/>
    </row>
    <row r="589" spans="1:27" s="20" customFormat="1" x14ac:dyDescent="0.25">
      <c r="A589" s="22"/>
      <c r="C589" s="21"/>
      <c r="U589" s="21"/>
      <c r="AA589" s="21"/>
    </row>
    <row r="590" spans="1:27" s="20" customFormat="1" x14ac:dyDescent="0.25">
      <c r="A590" s="22"/>
      <c r="C590" s="21"/>
      <c r="U590" s="21"/>
      <c r="AA590" s="21"/>
    </row>
    <row r="591" spans="1:27" s="20" customFormat="1" x14ac:dyDescent="0.25">
      <c r="A591" s="22"/>
      <c r="C591" s="21"/>
      <c r="U591" s="21"/>
      <c r="AA591" s="21"/>
    </row>
    <row r="592" spans="1:27" s="20" customFormat="1" x14ac:dyDescent="0.25">
      <c r="A592" s="22"/>
      <c r="C592" s="21"/>
      <c r="U592" s="21"/>
      <c r="AA592" s="21"/>
    </row>
    <row r="593" spans="1:27" s="20" customFormat="1" x14ac:dyDescent="0.25">
      <c r="A593" s="22"/>
      <c r="C593" s="21"/>
      <c r="U593" s="21"/>
      <c r="AA593" s="21"/>
    </row>
    <row r="594" spans="1:27" s="20" customFormat="1" x14ac:dyDescent="0.25">
      <c r="A594" s="22"/>
      <c r="C594" s="21"/>
      <c r="U594" s="21"/>
      <c r="AA594" s="21"/>
    </row>
    <row r="595" spans="1:27" s="20" customFormat="1" x14ac:dyDescent="0.25">
      <c r="A595" s="22"/>
      <c r="C595" s="21"/>
      <c r="U595" s="21"/>
      <c r="AA595" s="21"/>
    </row>
    <row r="596" spans="1:27" s="20" customFormat="1" x14ac:dyDescent="0.25">
      <c r="A596" s="22"/>
      <c r="C596" s="21"/>
      <c r="U596" s="21"/>
      <c r="AA596" s="21"/>
    </row>
    <row r="597" spans="1:27" s="20" customFormat="1" x14ac:dyDescent="0.25">
      <c r="A597" s="22"/>
      <c r="C597" s="21"/>
      <c r="U597" s="21"/>
      <c r="AA597" s="21"/>
    </row>
    <row r="598" spans="1:27" s="20" customFormat="1" x14ac:dyDescent="0.25">
      <c r="A598" s="22"/>
      <c r="C598" s="21"/>
      <c r="U598" s="21"/>
      <c r="AA598" s="21"/>
    </row>
    <row r="599" spans="1:27" s="20" customFormat="1" x14ac:dyDescent="0.25">
      <c r="A599" s="22"/>
      <c r="C599" s="21"/>
      <c r="U599" s="21"/>
      <c r="AA599" s="21"/>
    </row>
    <row r="600" spans="1:27" s="20" customFormat="1" x14ac:dyDescent="0.25">
      <c r="A600" s="22"/>
      <c r="C600" s="21"/>
      <c r="U600" s="21"/>
      <c r="AA600" s="21"/>
    </row>
    <row r="601" spans="1:27" s="20" customFormat="1" x14ac:dyDescent="0.25">
      <c r="A601" s="22"/>
      <c r="C601" s="21"/>
      <c r="U601" s="21"/>
      <c r="AA601" s="21"/>
    </row>
    <row r="602" spans="1:27" s="20" customFormat="1" x14ac:dyDescent="0.25">
      <c r="A602" s="22"/>
      <c r="C602" s="21"/>
      <c r="U602" s="21"/>
      <c r="AA602" s="21"/>
    </row>
    <row r="603" spans="1:27" s="20" customFormat="1" x14ac:dyDescent="0.25">
      <c r="A603" s="22"/>
      <c r="C603" s="21"/>
      <c r="U603" s="21"/>
      <c r="AA603" s="21"/>
    </row>
    <row r="604" spans="1:27" s="20" customFormat="1" x14ac:dyDescent="0.25">
      <c r="A604" s="22"/>
      <c r="C604" s="21"/>
      <c r="U604" s="21"/>
      <c r="AA604" s="21"/>
    </row>
    <row r="605" spans="1:27" s="20" customFormat="1" x14ac:dyDescent="0.25">
      <c r="A605" s="22"/>
      <c r="C605" s="21"/>
      <c r="U605" s="21"/>
      <c r="AA605" s="21"/>
    </row>
    <row r="606" spans="1:27" s="20" customFormat="1" x14ac:dyDescent="0.25">
      <c r="A606" s="22"/>
      <c r="C606" s="21"/>
      <c r="U606" s="21"/>
      <c r="AA606" s="21"/>
    </row>
    <row r="607" spans="1:27" s="20" customFormat="1" x14ac:dyDescent="0.25">
      <c r="A607" s="22"/>
      <c r="C607" s="21"/>
      <c r="U607" s="21"/>
      <c r="AA607" s="21"/>
    </row>
    <row r="608" spans="1:27" s="20" customFormat="1" x14ac:dyDescent="0.25">
      <c r="A608" s="22"/>
      <c r="C608" s="21"/>
      <c r="U608" s="21"/>
      <c r="AA608" s="21"/>
    </row>
    <row r="609" spans="1:27" s="20" customFormat="1" x14ac:dyDescent="0.25">
      <c r="A609" s="22"/>
      <c r="C609" s="21"/>
      <c r="U609" s="21"/>
      <c r="AA609" s="21"/>
    </row>
    <row r="610" spans="1:27" s="20" customFormat="1" x14ac:dyDescent="0.25">
      <c r="A610" s="22"/>
      <c r="C610" s="21"/>
      <c r="U610" s="21"/>
      <c r="AA610" s="21"/>
    </row>
    <row r="611" spans="1:27" s="20" customFormat="1" x14ac:dyDescent="0.25">
      <c r="A611" s="22"/>
      <c r="C611" s="21"/>
      <c r="U611" s="21"/>
      <c r="AA611" s="21"/>
    </row>
    <row r="612" spans="1:27" s="20" customFormat="1" x14ac:dyDescent="0.25">
      <c r="A612" s="22"/>
      <c r="C612" s="21"/>
      <c r="U612" s="21"/>
      <c r="AA612" s="21"/>
    </row>
    <row r="613" spans="1:27" s="20" customFormat="1" x14ac:dyDescent="0.25">
      <c r="A613" s="22"/>
      <c r="C613" s="21"/>
      <c r="U613" s="21"/>
      <c r="AA613" s="21"/>
    </row>
    <row r="614" spans="1:27" s="20" customFormat="1" x14ac:dyDescent="0.25">
      <c r="A614" s="22"/>
      <c r="C614" s="21"/>
      <c r="U614" s="21"/>
      <c r="AA614" s="21"/>
    </row>
    <row r="615" spans="1:27" s="20" customFormat="1" x14ac:dyDescent="0.25">
      <c r="A615" s="22"/>
      <c r="C615" s="21"/>
      <c r="U615" s="21"/>
      <c r="AA615" s="21"/>
    </row>
    <row r="616" spans="1:27" s="20" customFormat="1" x14ac:dyDescent="0.25">
      <c r="A616" s="22"/>
      <c r="C616" s="21"/>
      <c r="U616" s="21"/>
      <c r="AA616" s="21"/>
    </row>
    <row r="617" spans="1:27" s="20" customFormat="1" x14ac:dyDescent="0.25">
      <c r="A617" s="22"/>
      <c r="C617" s="21"/>
      <c r="U617" s="21"/>
      <c r="AA617" s="21"/>
    </row>
    <row r="618" spans="1:27" s="20" customFormat="1" x14ac:dyDescent="0.25">
      <c r="A618" s="22"/>
      <c r="C618" s="21"/>
      <c r="U618" s="21"/>
      <c r="AA618" s="21"/>
    </row>
    <row r="619" spans="1:27" s="20" customFormat="1" x14ac:dyDescent="0.25">
      <c r="A619" s="22"/>
      <c r="C619" s="21"/>
      <c r="U619" s="21"/>
      <c r="AA619" s="21"/>
    </row>
    <row r="620" spans="1:27" s="20" customFormat="1" x14ac:dyDescent="0.25">
      <c r="A620" s="22"/>
      <c r="C620" s="21"/>
      <c r="U620" s="21"/>
      <c r="AA620" s="21"/>
    </row>
    <row r="621" spans="1:27" s="20" customFormat="1" x14ac:dyDescent="0.25">
      <c r="A621" s="22"/>
      <c r="C621" s="21"/>
      <c r="U621" s="21"/>
      <c r="AA621" s="21"/>
    </row>
    <row r="622" spans="1:27" s="20" customFormat="1" x14ac:dyDescent="0.25">
      <c r="A622" s="22"/>
      <c r="C622" s="21"/>
      <c r="U622" s="21"/>
      <c r="AA622" s="21"/>
    </row>
    <row r="623" spans="1:27" s="20" customFormat="1" x14ac:dyDescent="0.25">
      <c r="A623" s="22"/>
      <c r="C623" s="21"/>
      <c r="U623" s="21"/>
      <c r="AA623" s="21"/>
    </row>
    <row r="624" spans="1:27" s="20" customFormat="1" x14ac:dyDescent="0.25">
      <c r="A624" s="22"/>
      <c r="C624" s="21"/>
      <c r="U624" s="21"/>
      <c r="AA624" s="21"/>
    </row>
    <row r="625" spans="1:27" s="20" customFormat="1" x14ac:dyDescent="0.25">
      <c r="A625" s="22"/>
      <c r="C625" s="21"/>
      <c r="U625" s="21"/>
      <c r="AA625" s="21"/>
    </row>
    <row r="626" spans="1:27" s="20" customFormat="1" x14ac:dyDescent="0.25">
      <c r="A626" s="22"/>
      <c r="C626" s="21"/>
      <c r="U626" s="21"/>
      <c r="AA626" s="21"/>
    </row>
    <row r="627" spans="1:27" s="20" customFormat="1" x14ac:dyDescent="0.25">
      <c r="A627" s="22"/>
      <c r="C627" s="21"/>
      <c r="U627" s="21"/>
      <c r="AA627" s="21"/>
    </row>
    <row r="628" spans="1:27" s="20" customFormat="1" x14ac:dyDescent="0.25">
      <c r="A628" s="22"/>
      <c r="C628" s="21"/>
      <c r="U628" s="21"/>
      <c r="AA628" s="21"/>
    </row>
    <row r="629" spans="1:27" s="20" customFormat="1" x14ac:dyDescent="0.25">
      <c r="A629" s="22"/>
      <c r="C629" s="21"/>
      <c r="U629" s="21"/>
      <c r="AA629" s="21"/>
    </row>
    <row r="630" spans="1:27" s="20" customFormat="1" x14ac:dyDescent="0.25">
      <c r="A630" s="22"/>
      <c r="C630" s="21"/>
      <c r="U630" s="21"/>
      <c r="AA630" s="21"/>
    </row>
    <row r="631" spans="1:27" s="20" customFormat="1" x14ac:dyDescent="0.25">
      <c r="A631" s="22"/>
      <c r="C631" s="21"/>
      <c r="U631" s="21"/>
      <c r="AA631" s="21"/>
    </row>
    <row r="632" spans="1:27" s="20" customFormat="1" x14ac:dyDescent="0.25">
      <c r="A632" s="22"/>
      <c r="C632" s="21"/>
      <c r="U632" s="21"/>
      <c r="AA632" s="21"/>
    </row>
    <row r="633" spans="1:27" s="20" customFormat="1" x14ac:dyDescent="0.25">
      <c r="A633" s="22"/>
      <c r="C633" s="21"/>
      <c r="U633" s="21"/>
      <c r="AA633" s="21"/>
    </row>
    <row r="634" spans="1:27" s="20" customFormat="1" x14ac:dyDescent="0.25">
      <c r="A634" s="22"/>
      <c r="C634" s="21"/>
      <c r="U634" s="21"/>
      <c r="AA634" s="21"/>
    </row>
    <row r="635" spans="1:27" s="20" customFormat="1" x14ac:dyDescent="0.25">
      <c r="A635" s="22"/>
      <c r="C635" s="21"/>
      <c r="U635" s="21"/>
      <c r="AA635" s="21"/>
    </row>
    <row r="636" spans="1:27" s="20" customFormat="1" x14ac:dyDescent="0.25">
      <c r="A636" s="22"/>
      <c r="C636" s="21"/>
      <c r="U636" s="21"/>
      <c r="AA636" s="21"/>
    </row>
    <row r="637" spans="1:27" s="20" customFormat="1" x14ac:dyDescent="0.25">
      <c r="A637" s="22"/>
      <c r="C637" s="21"/>
      <c r="U637" s="21"/>
      <c r="AA637" s="21"/>
    </row>
    <row r="638" spans="1:27" s="20" customFormat="1" x14ac:dyDescent="0.25">
      <c r="A638" s="22"/>
      <c r="C638" s="21"/>
      <c r="U638" s="21"/>
      <c r="AA638" s="21"/>
    </row>
    <row r="639" spans="1:27" s="20" customFormat="1" x14ac:dyDescent="0.25">
      <c r="A639" s="22"/>
      <c r="C639" s="21"/>
      <c r="U639" s="21"/>
      <c r="AA639" s="21"/>
    </row>
    <row r="640" spans="1:27" s="20" customFormat="1" x14ac:dyDescent="0.25">
      <c r="A640" s="22"/>
      <c r="C640" s="21"/>
      <c r="U640" s="21"/>
      <c r="AA640" s="21"/>
    </row>
    <row r="641" spans="1:27" s="20" customFormat="1" x14ac:dyDescent="0.25">
      <c r="A641" s="22"/>
      <c r="C641" s="21"/>
      <c r="U641" s="21"/>
      <c r="AA641" s="21"/>
    </row>
    <row r="642" spans="1:27" s="20" customFormat="1" x14ac:dyDescent="0.25">
      <c r="A642" s="22"/>
      <c r="C642" s="21"/>
      <c r="U642" s="21"/>
      <c r="AA642" s="21"/>
    </row>
    <row r="643" spans="1:27" s="20" customFormat="1" x14ac:dyDescent="0.25">
      <c r="A643" s="22"/>
      <c r="C643" s="21"/>
      <c r="U643" s="21"/>
      <c r="AA643" s="21"/>
    </row>
    <row r="644" spans="1:27" s="20" customFormat="1" x14ac:dyDescent="0.25">
      <c r="A644" s="22"/>
      <c r="C644" s="21"/>
      <c r="U644" s="21"/>
      <c r="AA644" s="21"/>
    </row>
    <row r="645" spans="1:27" s="20" customFormat="1" x14ac:dyDescent="0.25">
      <c r="A645" s="22"/>
      <c r="C645" s="21"/>
      <c r="U645" s="21"/>
      <c r="AA645" s="21"/>
    </row>
    <row r="646" spans="1:27" s="20" customFormat="1" x14ac:dyDescent="0.25">
      <c r="A646" s="22"/>
      <c r="C646" s="21"/>
      <c r="U646" s="21"/>
      <c r="AA646" s="21"/>
    </row>
    <row r="647" spans="1:27" s="20" customFormat="1" x14ac:dyDescent="0.25">
      <c r="A647" s="22"/>
      <c r="C647" s="21"/>
      <c r="U647" s="21"/>
      <c r="AA647" s="21"/>
    </row>
    <row r="648" spans="1:27" s="20" customFormat="1" x14ac:dyDescent="0.25">
      <c r="A648" s="22"/>
      <c r="C648" s="21"/>
      <c r="U648" s="21"/>
      <c r="AA648" s="21"/>
    </row>
    <row r="649" spans="1:27" s="20" customFormat="1" x14ac:dyDescent="0.25">
      <c r="A649" s="22"/>
      <c r="C649" s="21"/>
      <c r="U649" s="21"/>
      <c r="AA649" s="21"/>
    </row>
    <row r="650" spans="1:27" s="20" customFormat="1" x14ac:dyDescent="0.25">
      <c r="A650" s="22"/>
      <c r="C650" s="21"/>
      <c r="U650" s="21"/>
      <c r="AA650" s="21"/>
    </row>
    <row r="651" spans="1:27" s="20" customFormat="1" x14ac:dyDescent="0.25">
      <c r="A651" s="22"/>
      <c r="C651" s="21"/>
      <c r="U651" s="21"/>
      <c r="AA651" s="21"/>
    </row>
    <row r="652" spans="1:27" s="20" customFormat="1" x14ac:dyDescent="0.25">
      <c r="A652" s="22"/>
      <c r="C652" s="21"/>
      <c r="U652" s="21"/>
      <c r="AA652" s="21"/>
    </row>
    <row r="653" spans="1:27" s="20" customFormat="1" x14ac:dyDescent="0.25">
      <c r="A653" s="22"/>
      <c r="C653" s="21"/>
      <c r="U653" s="21"/>
      <c r="AA653" s="21"/>
    </row>
    <row r="654" spans="1:27" s="20" customFormat="1" x14ac:dyDescent="0.25">
      <c r="A654" s="22"/>
      <c r="C654" s="21"/>
      <c r="U654" s="21"/>
      <c r="AA654" s="21"/>
    </row>
    <row r="655" spans="1:27" s="20" customFormat="1" x14ac:dyDescent="0.25">
      <c r="A655" s="22"/>
      <c r="C655" s="21"/>
      <c r="U655" s="21"/>
      <c r="AA655" s="21"/>
    </row>
    <row r="656" spans="1:27" s="20" customFormat="1" x14ac:dyDescent="0.25">
      <c r="A656" s="22"/>
      <c r="C656" s="21"/>
      <c r="U656" s="21"/>
      <c r="AA656" s="21"/>
    </row>
    <row r="657" spans="1:27" s="20" customFormat="1" x14ac:dyDescent="0.25">
      <c r="A657" s="22"/>
      <c r="C657" s="21"/>
      <c r="U657" s="21"/>
      <c r="AA657" s="21"/>
    </row>
    <row r="658" spans="1:27" s="20" customFormat="1" x14ac:dyDescent="0.25">
      <c r="A658" s="22"/>
      <c r="C658" s="21"/>
      <c r="U658" s="21"/>
      <c r="AA658" s="21"/>
    </row>
    <row r="659" spans="1:27" s="20" customFormat="1" x14ac:dyDescent="0.25">
      <c r="A659" s="22"/>
      <c r="C659" s="21"/>
      <c r="U659" s="21"/>
      <c r="AA659" s="21"/>
    </row>
    <row r="660" spans="1:27" s="20" customFormat="1" x14ac:dyDescent="0.25">
      <c r="A660" s="22"/>
      <c r="C660" s="21"/>
      <c r="U660" s="21"/>
      <c r="AA660" s="21"/>
    </row>
    <row r="661" spans="1:27" s="20" customFormat="1" x14ac:dyDescent="0.25">
      <c r="A661" s="22"/>
      <c r="C661" s="21"/>
      <c r="U661" s="21"/>
      <c r="AA661" s="21"/>
    </row>
    <row r="662" spans="1:27" s="20" customFormat="1" x14ac:dyDescent="0.25">
      <c r="A662" s="22"/>
      <c r="C662" s="21"/>
      <c r="U662" s="21"/>
      <c r="AA662" s="21"/>
    </row>
    <row r="663" spans="1:27" s="20" customFormat="1" x14ac:dyDescent="0.25">
      <c r="A663" s="22"/>
      <c r="C663" s="21"/>
      <c r="U663" s="21"/>
      <c r="AA663" s="21"/>
    </row>
    <row r="664" spans="1:27" s="20" customFormat="1" x14ac:dyDescent="0.25">
      <c r="A664" s="22"/>
      <c r="C664" s="21"/>
      <c r="U664" s="21"/>
      <c r="AA664" s="21"/>
    </row>
    <row r="665" spans="1:27" s="20" customFormat="1" x14ac:dyDescent="0.25">
      <c r="A665" s="22"/>
      <c r="C665" s="21"/>
      <c r="U665" s="21"/>
      <c r="AA665" s="21"/>
    </row>
    <row r="666" spans="1:27" s="20" customFormat="1" x14ac:dyDescent="0.25">
      <c r="A666" s="22"/>
      <c r="C666" s="21"/>
      <c r="U666" s="21"/>
      <c r="AA666" s="21"/>
    </row>
    <row r="667" spans="1:27" s="20" customFormat="1" x14ac:dyDescent="0.25">
      <c r="A667" s="22"/>
      <c r="C667" s="21"/>
      <c r="U667" s="21"/>
      <c r="AA667" s="21"/>
    </row>
    <row r="668" spans="1:27" s="20" customFormat="1" x14ac:dyDescent="0.25">
      <c r="A668" s="22"/>
      <c r="C668" s="21"/>
      <c r="U668" s="21"/>
      <c r="AA668" s="21"/>
    </row>
    <row r="669" spans="1:27" s="20" customFormat="1" x14ac:dyDescent="0.25">
      <c r="A669" s="22"/>
      <c r="C669" s="21"/>
      <c r="U669" s="21"/>
      <c r="AA669" s="21"/>
    </row>
    <row r="670" spans="1:27" s="20" customFormat="1" x14ac:dyDescent="0.25">
      <c r="A670" s="22"/>
      <c r="C670" s="21"/>
      <c r="U670" s="21"/>
      <c r="AA670" s="21"/>
    </row>
    <row r="671" spans="1:27" s="20" customFormat="1" x14ac:dyDescent="0.25">
      <c r="A671" s="22"/>
      <c r="C671" s="21"/>
      <c r="U671" s="21"/>
      <c r="AA671" s="21"/>
    </row>
    <row r="672" spans="1:27" s="20" customFormat="1" x14ac:dyDescent="0.25">
      <c r="A672" s="22"/>
      <c r="C672" s="21"/>
      <c r="U672" s="21"/>
      <c r="AA672" s="21"/>
    </row>
    <row r="673" spans="1:27" s="20" customFormat="1" x14ac:dyDescent="0.25">
      <c r="A673" s="22"/>
      <c r="C673" s="21"/>
      <c r="U673" s="21"/>
      <c r="AA673" s="21"/>
    </row>
    <row r="674" spans="1:27" s="20" customFormat="1" x14ac:dyDescent="0.25">
      <c r="A674" s="22"/>
      <c r="C674" s="21"/>
      <c r="U674" s="21"/>
      <c r="AA674" s="21"/>
    </row>
    <row r="675" spans="1:27" s="20" customFormat="1" x14ac:dyDescent="0.25">
      <c r="A675" s="22"/>
      <c r="C675" s="21"/>
      <c r="U675" s="21"/>
      <c r="AA675" s="21"/>
    </row>
    <row r="676" spans="1:27" s="20" customFormat="1" x14ac:dyDescent="0.25">
      <c r="A676" s="22"/>
      <c r="C676" s="21"/>
      <c r="U676" s="21"/>
      <c r="AA676" s="21"/>
    </row>
    <row r="677" spans="1:27" s="20" customFormat="1" x14ac:dyDescent="0.25">
      <c r="A677" s="22"/>
      <c r="C677" s="21"/>
      <c r="U677" s="21"/>
      <c r="AA677" s="21"/>
    </row>
    <row r="678" spans="1:27" s="20" customFormat="1" x14ac:dyDescent="0.25">
      <c r="A678" s="22"/>
      <c r="C678" s="21"/>
      <c r="U678" s="21"/>
      <c r="AA678" s="21"/>
    </row>
    <row r="679" spans="1:27" s="20" customFormat="1" x14ac:dyDescent="0.25">
      <c r="A679" s="22"/>
      <c r="C679" s="21"/>
      <c r="U679" s="21"/>
      <c r="AA679" s="21"/>
    </row>
    <row r="680" spans="1:27" s="20" customFormat="1" x14ac:dyDescent="0.25">
      <c r="A680" s="22"/>
      <c r="C680" s="21"/>
      <c r="U680" s="21"/>
      <c r="AA680" s="21"/>
    </row>
    <row r="681" spans="1:27" s="20" customFormat="1" x14ac:dyDescent="0.25">
      <c r="A681" s="22"/>
      <c r="C681" s="21"/>
      <c r="U681" s="21"/>
      <c r="AA681" s="21"/>
    </row>
    <row r="682" spans="1:27" s="20" customFormat="1" x14ac:dyDescent="0.25">
      <c r="A682" s="22"/>
      <c r="C682" s="21"/>
      <c r="U682" s="21"/>
      <c r="AA682" s="21"/>
    </row>
    <row r="683" spans="1:27" s="20" customFormat="1" x14ac:dyDescent="0.25">
      <c r="A683" s="22"/>
      <c r="C683" s="21"/>
      <c r="U683" s="21"/>
      <c r="AA683" s="21"/>
    </row>
    <row r="684" spans="1:27" s="20" customFormat="1" x14ac:dyDescent="0.25">
      <c r="A684" s="22"/>
      <c r="C684" s="21"/>
      <c r="U684" s="21"/>
      <c r="AA684" s="21"/>
    </row>
    <row r="685" spans="1:27" s="20" customFormat="1" x14ac:dyDescent="0.25">
      <c r="A685" s="22"/>
      <c r="C685" s="21"/>
      <c r="U685" s="21"/>
      <c r="AA685" s="21"/>
    </row>
    <row r="686" spans="1:27" s="20" customFormat="1" x14ac:dyDescent="0.25">
      <c r="A686" s="22"/>
      <c r="C686" s="21"/>
      <c r="U686" s="21"/>
      <c r="AA686" s="21"/>
    </row>
    <row r="687" spans="1:27" s="20" customFormat="1" x14ac:dyDescent="0.25">
      <c r="A687" s="22"/>
      <c r="C687" s="21"/>
      <c r="U687" s="21"/>
      <c r="AA687" s="21"/>
    </row>
    <row r="688" spans="1:27" s="20" customFormat="1" x14ac:dyDescent="0.25">
      <c r="A688" s="22"/>
      <c r="C688" s="21"/>
      <c r="U688" s="21"/>
      <c r="AA688" s="21"/>
    </row>
    <row r="689" spans="1:27" s="20" customFormat="1" x14ac:dyDescent="0.25">
      <c r="A689" s="22"/>
      <c r="C689" s="21"/>
      <c r="U689" s="21"/>
      <c r="AA689" s="21"/>
    </row>
    <row r="690" spans="1:27" s="20" customFormat="1" x14ac:dyDescent="0.25">
      <c r="A690" s="22"/>
      <c r="C690" s="21"/>
      <c r="U690" s="21"/>
      <c r="AA690" s="21"/>
    </row>
    <row r="691" spans="1:27" s="20" customFormat="1" x14ac:dyDescent="0.25">
      <c r="A691" s="22"/>
      <c r="C691" s="21"/>
      <c r="U691" s="21"/>
      <c r="AA691" s="21"/>
    </row>
    <row r="692" spans="1:27" s="20" customFormat="1" x14ac:dyDescent="0.25">
      <c r="A692" s="22"/>
      <c r="C692" s="21"/>
      <c r="U692" s="21"/>
      <c r="AA692" s="21"/>
    </row>
    <row r="693" spans="1:27" s="20" customFormat="1" x14ac:dyDescent="0.25">
      <c r="A693" s="22"/>
      <c r="C693" s="21"/>
      <c r="U693" s="21"/>
      <c r="AA693" s="21"/>
    </row>
    <row r="694" spans="1:27" s="20" customFormat="1" x14ac:dyDescent="0.25">
      <c r="A694" s="22"/>
      <c r="C694" s="21"/>
      <c r="U694" s="21"/>
      <c r="AA694" s="21"/>
    </row>
    <row r="695" spans="1:27" s="20" customFormat="1" x14ac:dyDescent="0.25">
      <c r="A695" s="22"/>
      <c r="C695" s="21"/>
      <c r="U695" s="21"/>
      <c r="AA695" s="21"/>
    </row>
    <row r="696" spans="1:27" s="20" customFormat="1" x14ac:dyDescent="0.25">
      <c r="A696" s="22"/>
      <c r="C696" s="21"/>
      <c r="U696" s="21"/>
      <c r="AA696" s="21"/>
    </row>
    <row r="697" spans="1:27" s="20" customFormat="1" x14ac:dyDescent="0.25">
      <c r="A697" s="22"/>
      <c r="C697" s="21"/>
      <c r="U697" s="21"/>
      <c r="AA697" s="21"/>
    </row>
    <row r="698" spans="1:27" s="20" customFormat="1" x14ac:dyDescent="0.25">
      <c r="A698" s="22"/>
      <c r="C698" s="21"/>
      <c r="U698" s="21"/>
      <c r="AA698" s="21"/>
    </row>
    <row r="699" spans="1:27" s="20" customFormat="1" x14ac:dyDescent="0.25">
      <c r="A699" s="22"/>
      <c r="C699" s="21"/>
      <c r="U699" s="21"/>
      <c r="AA699" s="21"/>
    </row>
    <row r="700" spans="1:27" s="20" customFormat="1" x14ac:dyDescent="0.25">
      <c r="A700" s="22"/>
      <c r="C700" s="21"/>
      <c r="U700" s="21"/>
      <c r="AA700" s="21"/>
    </row>
    <row r="701" spans="1:27" s="20" customFormat="1" x14ac:dyDescent="0.25">
      <c r="A701" s="22"/>
      <c r="C701" s="21"/>
      <c r="U701" s="21"/>
      <c r="AA701" s="21"/>
    </row>
    <row r="702" spans="1:27" s="20" customFormat="1" x14ac:dyDescent="0.25">
      <c r="A702" s="22"/>
      <c r="C702" s="21"/>
      <c r="U702" s="21"/>
      <c r="AA702" s="21"/>
    </row>
    <row r="703" spans="1:27" s="20" customFormat="1" x14ac:dyDescent="0.25">
      <c r="A703" s="22"/>
      <c r="C703" s="21"/>
      <c r="U703" s="21"/>
      <c r="AA703" s="21"/>
    </row>
    <row r="704" spans="1:27" s="20" customFormat="1" x14ac:dyDescent="0.25">
      <c r="A704" s="22"/>
      <c r="C704" s="21"/>
      <c r="U704" s="21"/>
      <c r="AA704" s="21"/>
    </row>
    <row r="705" spans="1:27" s="20" customFormat="1" x14ac:dyDescent="0.25">
      <c r="A705" s="22"/>
      <c r="C705" s="21"/>
      <c r="U705" s="21"/>
      <c r="AA705" s="21"/>
    </row>
    <row r="706" spans="1:27" s="20" customFormat="1" x14ac:dyDescent="0.25">
      <c r="A706" s="22"/>
      <c r="C706" s="21"/>
      <c r="U706" s="21"/>
      <c r="AA706" s="21"/>
    </row>
    <row r="707" spans="1:27" s="20" customFormat="1" x14ac:dyDescent="0.25">
      <c r="A707" s="22"/>
      <c r="C707" s="21"/>
      <c r="U707" s="21"/>
      <c r="AA707" s="21"/>
    </row>
    <row r="708" spans="1:27" s="20" customFormat="1" x14ac:dyDescent="0.25">
      <c r="A708" s="22"/>
      <c r="C708" s="21"/>
      <c r="U708" s="21"/>
      <c r="AA708" s="21"/>
    </row>
    <row r="709" spans="1:27" s="20" customFormat="1" x14ac:dyDescent="0.25">
      <c r="A709" s="22"/>
      <c r="C709" s="21"/>
      <c r="U709" s="21"/>
      <c r="AA709" s="21"/>
    </row>
    <row r="710" spans="1:27" s="20" customFormat="1" x14ac:dyDescent="0.25">
      <c r="A710" s="22"/>
      <c r="C710" s="21"/>
      <c r="U710" s="21"/>
      <c r="AA710" s="21"/>
    </row>
    <row r="711" spans="1:27" s="20" customFormat="1" x14ac:dyDescent="0.25">
      <c r="A711" s="22"/>
      <c r="C711" s="21"/>
      <c r="U711" s="21"/>
      <c r="AA711" s="21"/>
    </row>
    <row r="712" spans="1:27" s="20" customFormat="1" x14ac:dyDescent="0.25">
      <c r="A712" s="22"/>
      <c r="C712" s="21"/>
      <c r="U712" s="21"/>
      <c r="AA712" s="21"/>
    </row>
    <row r="713" spans="1:27" s="20" customFormat="1" x14ac:dyDescent="0.25">
      <c r="A713" s="22"/>
      <c r="C713" s="21"/>
      <c r="U713" s="21"/>
      <c r="AA713" s="21"/>
    </row>
    <row r="714" spans="1:27" s="20" customFormat="1" x14ac:dyDescent="0.25">
      <c r="A714" s="22"/>
      <c r="C714" s="21"/>
      <c r="U714" s="21"/>
      <c r="AA714" s="21"/>
    </row>
    <row r="715" spans="1:27" s="20" customFormat="1" x14ac:dyDescent="0.25">
      <c r="A715" s="22"/>
      <c r="C715" s="21"/>
      <c r="U715" s="21"/>
      <c r="AA715" s="21"/>
    </row>
    <row r="716" spans="1:27" s="20" customFormat="1" x14ac:dyDescent="0.25">
      <c r="A716" s="22"/>
      <c r="C716" s="21"/>
      <c r="U716" s="21"/>
      <c r="AA716" s="21"/>
    </row>
    <row r="717" spans="1:27" s="20" customFormat="1" x14ac:dyDescent="0.25">
      <c r="A717" s="22"/>
      <c r="C717" s="21"/>
      <c r="U717" s="21"/>
      <c r="AA717" s="21"/>
    </row>
    <row r="718" spans="1:27" s="20" customFormat="1" x14ac:dyDescent="0.25">
      <c r="A718" s="22"/>
      <c r="C718" s="21"/>
      <c r="U718" s="21"/>
      <c r="AA718" s="21"/>
    </row>
    <row r="719" spans="1:27" s="20" customFormat="1" x14ac:dyDescent="0.25">
      <c r="A719" s="22"/>
      <c r="C719" s="21"/>
      <c r="U719" s="21"/>
      <c r="AA719" s="21"/>
    </row>
    <row r="720" spans="1:27" s="20" customFormat="1" x14ac:dyDescent="0.25">
      <c r="A720" s="22"/>
      <c r="C720" s="21"/>
      <c r="U720" s="21"/>
      <c r="AA720" s="21"/>
    </row>
    <row r="721" spans="1:27" s="20" customFormat="1" x14ac:dyDescent="0.25">
      <c r="A721" s="22"/>
      <c r="C721" s="21"/>
      <c r="U721" s="21"/>
      <c r="AA721" s="21"/>
    </row>
    <row r="722" spans="1:27" s="20" customFormat="1" x14ac:dyDescent="0.25">
      <c r="A722" s="22"/>
      <c r="C722" s="21"/>
      <c r="U722" s="21"/>
      <c r="AA722" s="21"/>
    </row>
    <row r="723" spans="1:27" s="20" customFormat="1" x14ac:dyDescent="0.25">
      <c r="A723" s="22"/>
      <c r="C723" s="21"/>
      <c r="U723" s="21"/>
      <c r="AA723" s="21"/>
    </row>
    <row r="724" spans="1:27" s="20" customFormat="1" x14ac:dyDescent="0.25">
      <c r="A724" s="22"/>
      <c r="C724" s="21"/>
      <c r="U724" s="21"/>
      <c r="AA724" s="21"/>
    </row>
    <row r="725" spans="1:27" s="20" customFormat="1" x14ac:dyDescent="0.25">
      <c r="A725" s="22"/>
      <c r="C725" s="21"/>
      <c r="U725" s="21"/>
      <c r="AA725" s="21"/>
    </row>
    <row r="726" spans="1:27" s="20" customFormat="1" x14ac:dyDescent="0.25">
      <c r="A726" s="22"/>
      <c r="C726" s="21"/>
      <c r="U726" s="21"/>
      <c r="AA726" s="21"/>
    </row>
    <row r="727" spans="1:27" s="20" customFormat="1" x14ac:dyDescent="0.25">
      <c r="A727" s="22"/>
      <c r="C727" s="21"/>
      <c r="U727" s="21"/>
      <c r="AA727" s="21"/>
    </row>
    <row r="728" spans="1:27" s="20" customFormat="1" x14ac:dyDescent="0.25">
      <c r="A728" s="22"/>
      <c r="C728" s="21"/>
      <c r="U728" s="21"/>
      <c r="AA728" s="21"/>
    </row>
    <row r="729" spans="1:27" s="20" customFormat="1" x14ac:dyDescent="0.25">
      <c r="A729" s="22"/>
      <c r="C729" s="21"/>
      <c r="U729" s="21"/>
      <c r="AA729" s="21"/>
    </row>
    <row r="730" spans="1:27" s="20" customFormat="1" x14ac:dyDescent="0.25">
      <c r="A730" s="22"/>
      <c r="C730" s="21"/>
      <c r="U730" s="21"/>
      <c r="AA730" s="21"/>
    </row>
    <row r="731" spans="1:27" s="20" customFormat="1" x14ac:dyDescent="0.25">
      <c r="A731" s="22"/>
      <c r="C731" s="21"/>
      <c r="U731" s="21"/>
      <c r="AA731" s="21"/>
    </row>
    <row r="732" spans="1:27" s="20" customFormat="1" x14ac:dyDescent="0.25">
      <c r="A732" s="22"/>
      <c r="C732" s="21"/>
      <c r="U732" s="21"/>
      <c r="AA732" s="21"/>
    </row>
    <row r="733" spans="1:27" s="20" customFormat="1" x14ac:dyDescent="0.25">
      <c r="A733" s="22"/>
      <c r="C733" s="21"/>
      <c r="U733" s="21"/>
      <c r="AA733" s="21"/>
    </row>
    <row r="734" spans="1:27" s="20" customFormat="1" x14ac:dyDescent="0.25">
      <c r="A734" s="22"/>
      <c r="C734" s="21"/>
      <c r="U734" s="21"/>
      <c r="AA734" s="21"/>
    </row>
    <row r="735" spans="1:27" s="20" customFormat="1" x14ac:dyDescent="0.25">
      <c r="A735" s="22"/>
      <c r="C735" s="21"/>
      <c r="U735" s="21"/>
      <c r="AA735" s="21"/>
    </row>
    <row r="736" spans="1:27" s="20" customFormat="1" x14ac:dyDescent="0.25">
      <c r="A736" s="22"/>
      <c r="C736" s="21"/>
      <c r="U736" s="21"/>
      <c r="AA736" s="21"/>
    </row>
    <row r="737" spans="1:27" s="20" customFormat="1" x14ac:dyDescent="0.25">
      <c r="A737" s="22"/>
      <c r="C737" s="21"/>
      <c r="U737" s="21"/>
      <c r="AA737" s="21"/>
    </row>
    <row r="738" spans="1:27" s="20" customFormat="1" x14ac:dyDescent="0.25">
      <c r="A738" s="22"/>
      <c r="C738" s="21"/>
      <c r="U738" s="21"/>
      <c r="AA738" s="21"/>
    </row>
    <row r="739" spans="1:27" s="20" customFormat="1" x14ac:dyDescent="0.25">
      <c r="A739" s="22"/>
      <c r="C739" s="21"/>
      <c r="U739" s="21"/>
      <c r="AA739" s="21"/>
    </row>
    <row r="740" spans="1:27" s="20" customFormat="1" x14ac:dyDescent="0.25">
      <c r="A740" s="22"/>
      <c r="C740" s="21"/>
      <c r="U740" s="21"/>
      <c r="AA740" s="21"/>
    </row>
    <row r="741" spans="1:27" s="20" customFormat="1" x14ac:dyDescent="0.25">
      <c r="A741" s="22"/>
      <c r="C741" s="21"/>
      <c r="U741" s="21"/>
      <c r="AA741" s="21"/>
    </row>
    <row r="742" spans="1:27" s="20" customFormat="1" x14ac:dyDescent="0.25">
      <c r="A742" s="22"/>
      <c r="C742" s="21"/>
      <c r="U742" s="21"/>
      <c r="AA742" s="21"/>
    </row>
    <row r="743" spans="1:27" s="20" customFormat="1" x14ac:dyDescent="0.25">
      <c r="A743" s="22"/>
      <c r="C743" s="21"/>
      <c r="U743" s="21"/>
      <c r="AA743" s="21"/>
    </row>
    <row r="744" spans="1:27" s="20" customFormat="1" x14ac:dyDescent="0.25">
      <c r="A744" s="22"/>
      <c r="C744" s="21"/>
      <c r="U744" s="21"/>
      <c r="AA744" s="21"/>
    </row>
    <row r="745" spans="1:27" s="20" customFormat="1" x14ac:dyDescent="0.25">
      <c r="A745" s="22"/>
      <c r="C745" s="21"/>
      <c r="U745" s="21"/>
      <c r="AA745" s="21"/>
    </row>
    <row r="746" spans="1:27" s="20" customFormat="1" x14ac:dyDescent="0.25">
      <c r="A746" s="22"/>
      <c r="C746" s="21"/>
      <c r="U746" s="21"/>
      <c r="AA746" s="21"/>
    </row>
    <row r="747" spans="1:27" s="20" customFormat="1" x14ac:dyDescent="0.25">
      <c r="A747" s="22"/>
      <c r="C747" s="21"/>
      <c r="U747" s="21"/>
      <c r="AA747" s="21"/>
    </row>
    <row r="748" spans="1:27" s="20" customFormat="1" x14ac:dyDescent="0.25">
      <c r="A748" s="22"/>
      <c r="C748" s="21"/>
      <c r="U748" s="21"/>
      <c r="AA748" s="21"/>
    </row>
    <row r="749" spans="1:27" s="20" customFormat="1" x14ac:dyDescent="0.25">
      <c r="A749" s="22"/>
      <c r="C749" s="21"/>
      <c r="U749" s="21"/>
      <c r="AA749" s="21"/>
    </row>
    <row r="750" spans="1:27" s="20" customFormat="1" x14ac:dyDescent="0.25">
      <c r="A750" s="22"/>
      <c r="C750" s="21"/>
      <c r="U750" s="21"/>
      <c r="AA750" s="21"/>
    </row>
    <row r="751" spans="1:27" s="20" customFormat="1" x14ac:dyDescent="0.25">
      <c r="A751" s="22"/>
      <c r="C751" s="21"/>
      <c r="U751" s="21"/>
      <c r="AA751" s="21"/>
    </row>
    <row r="752" spans="1:27" s="20" customFormat="1" x14ac:dyDescent="0.25">
      <c r="A752" s="22"/>
      <c r="C752" s="21"/>
      <c r="U752" s="21"/>
      <c r="AA752" s="21"/>
    </row>
    <row r="753" spans="1:27" s="20" customFormat="1" x14ac:dyDescent="0.25">
      <c r="A753" s="22"/>
      <c r="C753" s="21"/>
      <c r="U753" s="21"/>
      <c r="AA753" s="21"/>
    </row>
    <row r="754" spans="1:27" s="20" customFormat="1" x14ac:dyDescent="0.25">
      <c r="A754" s="22"/>
      <c r="C754" s="21"/>
      <c r="U754" s="21"/>
      <c r="AA754" s="21"/>
    </row>
    <row r="755" spans="1:27" s="20" customFormat="1" x14ac:dyDescent="0.25">
      <c r="A755" s="22"/>
      <c r="C755" s="21"/>
      <c r="U755" s="21"/>
      <c r="AA755" s="21"/>
    </row>
    <row r="756" spans="1:27" s="20" customFormat="1" x14ac:dyDescent="0.25">
      <c r="A756" s="22"/>
      <c r="C756" s="21"/>
      <c r="U756" s="21"/>
      <c r="AA756" s="21"/>
    </row>
    <row r="757" spans="1:27" s="20" customFormat="1" x14ac:dyDescent="0.25">
      <c r="A757" s="22"/>
      <c r="C757" s="21"/>
      <c r="U757" s="21"/>
      <c r="AA757" s="21"/>
    </row>
    <row r="758" spans="1:27" s="20" customFormat="1" x14ac:dyDescent="0.25">
      <c r="A758" s="22"/>
      <c r="C758" s="21"/>
      <c r="U758" s="21"/>
      <c r="AA758" s="21"/>
    </row>
    <row r="759" spans="1:27" s="20" customFormat="1" x14ac:dyDescent="0.25">
      <c r="A759" s="22"/>
      <c r="C759" s="21"/>
      <c r="U759" s="21"/>
      <c r="AA759" s="21"/>
    </row>
    <row r="760" spans="1:27" s="20" customFormat="1" x14ac:dyDescent="0.25">
      <c r="A760" s="22"/>
      <c r="C760" s="21"/>
      <c r="U760" s="21"/>
      <c r="AA760" s="21"/>
    </row>
    <row r="761" spans="1:27" s="20" customFormat="1" x14ac:dyDescent="0.25">
      <c r="A761" s="22"/>
      <c r="C761" s="21"/>
      <c r="U761" s="21"/>
      <c r="AA761" s="21"/>
    </row>
    <row r="762" spans="1:27" s="20" customFormat="1" x14ac:dyDescent="0.25">
      <c r="A762" s="22"/>
      <c r="C762" s="21"/>
      <c r="U762" s="21"/>
      <c r="AA762" s="21"/>
    </row>
    <row r="763" spans="1:27" s="20" customFormat="1" x14ac:dyDescent="0.25">
      <c r="A763" s="22"/>
      <c r="C763" s="21"/>
      <c r="U763" s="21"/>
      <c r="AA763" s="21"/>
    </row>
    <row r="764" spans="1:27" s="20" customFormat="1" x14ac:dyDescent="0.25">
      <c r="A764" s="22"/>
      <c r="C764" s="21"/>
      <c r="U764" s="21"/>
      <c r="AA764" s="21"/>
    </row>
    <row r="765" spans="1:27" s="20" customFormat="1" x14ac:dyDescent="0.25">
      <c r="A765" s="22"/>
      <c r="C765" s="21"/>
      <c r="U765" s="21"/>
      <c r="AA765" s="21"/>
    </row>
    <row r="766" spans="1:27" s="20" customFormat="1" x14ac:dyDescent="0.25">
      <c r="A766" s="22"/>
      <c r="C766" s="21"/>
      <c r="U766" s="21"/>
      <c r="AA766" s="21"/>
    </row>
    <row r="767" spans="1:27" s="20" customFormat="1" x14ac:dyDescent="0.25">
      <c r="A767" s="22"/>
      <c r="C767" s="21"/>
      <c r="U767" s="21"/>
      <c r="AA767" s="21"/>
    </row>
    <row r="768" spans="1:27" s="20" customFormat="1" x14ac:dyDescent="0.25">
      <c r="A768" s="22"/>
      <c r="C768" s="21"/>
      <c r="U768" s="21"/>
      <c r="AA768" s="21"/>
    </row>
    <row r="769" spans="1:27" s="20" customFormat="1" x14ac:dyDescent="0.25">
      <c r="A769" s="22"/>
      <c r="C769" s="21"/>
      <c r="U769" s="21"/>
      <c r="AA769" s="21"/>
    </row>
    <row r="770" spans="1:27" s="20" customFormat="1" x14ac:dyDescent="0.25">
      <c r="A770" s="22"/>
      <c r="C770" s="21"/>
      <c r="U770" s="21"/>
      <c r="AA770" s="21"/>
    </row>
    <row r="771" spans="1:27" s="20" customFormat="1" x14ac:dyDescent="0.25">
      <c r="A771" s="22"/>
      <c r="C771" s="21"/>
      <c r="U771" s="21"/>
      <c r="AA771" s="21"/>
    </row>
    <row r="772" spans="1:27" s="20" customFormat="1" x14ac:dyDescent="0.25">
      <c r="A772" s="22"/>
      <c r="C772" s="21"/>
      <c r="U772" s="21"/>
      <c r="AA772" s="21"/>
    </row>
    <row r="773" spans="1:27" s="20" customFormat="1" x14ac:dyDescent="0.25">
      <c r="A773" s="22"/>
      <c r="C773" s="21"/>
      <c r="U773" s="21"/>
      <c r="AA773" s="21"/>
    </row>
    <row r="774" spans="1:27" s="20" customFormat="1" x14ac:dyDescent="0.25">
      <c r="A774" s="22"/>
      <c r="C774" s="21"/>
      <c r="U774" s="21"/>
      <c r="AA774" s="21"/>
    </row>
    <row r="775" spans="1:27" s="20" customFormat="1" x14ac:dyDescent="0.25">
      <c r="A775" s="22"/>
      <c r="C775" s="21"/>
      <c r="U775" s="21"/>
      <c r="AA775" s="21"/>
    </row>
    <row r="776" spans="1:27" s="20" customFormat="1" x14ac:dyDescent="0.25">
      <c r="A776" s="22"/>
      <c r="C776" s="21"/>
      <c r="U776" s="21"/>
      <c r="AA776" s="21"/>
    </row>
    <row r="777" spans="1:27" s="20" customFormat="1" x14ac:dyDescent="0.25">
      <c r="A777" s="22"/>
      <c r="C777" s="21"/>
      <c r="U777" s="21"/>
      <c r="AA777" s="21"/>
    </row>
    <row r="778" spans="1:27" s="20" customFormat="1" x14ac:dyDescent="0.25">
      <c r="A778" s="22"/>
      <c r="C778" s="21"/>
      <c r="U778" s="21"/>
      <c r="AA778" s="21"/>
    </row>
    <row r="779" spans="1:27" s="20" customFormat="1" x14ac:dyDescent="0.25">
      <c r="A779" s="22"/>
      <c r="C779" s="21"/>
      <c r="U779" s="21"/>
      <c r="AA779" s="21"/>
    </row>
    <row r="780" spans="1:27" s="20" customFormat="1" x14ac:dyDescent="0.25">
      <c r="A780" s="22"/>
      <c r="C780" s="21"/>
      <c r="U780" s="21"/>
      <c r="AA780" s="21"/>
    </row>
    <row r="781" spans="1:27" s="20" customFormat="1" x14ac:dyDescent="0.25">
      <c r="A781" s="22"/>
      <c r="C781" s="21"/>
      <c r="U781" s="21"/>
      <c r="AA781" s="21"/>
    </row>
    <row r="782" spans="1:27" s="20" customFormat="1" x14ac:dyDescent="0.25">
      <c r="A782" s="22"/>
      <c r="C782" s="21"/>
      <c r="U782" s="21"/>
      <c r="AA782" s="21"/>
    </row>
    <row r="783" spans="1:27" s="20" customFormat="1" x14ac:dyDescent="0.25">
      <c r="A783" s="22"/>
      <c r="C783" s="21"/>
      <c r="U783" s="21"/>
      <c r="AA783" s="21"/>
    </row>
    <row r="784" spans="1:27" s="20" customFormat="1" x14ac:dyDescent="0.25">
      <c r="A784" s="22"/>
      <c r="C784" s="21"/>
      <c r="U784" s="21"/>
      <c r="AA784" s="21"/>
    </row>
    <row r="785" spans="1:27" s="20" customFormat="1" x14ac:dyDescent="0.25">
      <c r="A785" s="22"/>
      <c r="C785" s="21"/>
      <c r="U785" s="21"/>
      <c r="AA785" s="21"/>
    </row>
    <row r="786" spans="1:27" s="20" customFormat="1" x14ac:dyDescent="0.25">
      <c r="A786" s="22"/>
      <c r="C786" s="21"/>
      <c r="U786" s="21"/>
      <c r="AA786" s="21"/>
    </row>
    <row r="787" spans="1:27" s="20" customFormat="1" x14ac:dyDescent="0.25">
      <c r="A787" s="22"/>
      <c r="C787" s="21"/>
      <c r="U787" s="21"/>
      <c r="AA787" s="21"/>
    </row>
    <row r="788" spans="1:27" s="20" customFormat="1" x14ac:dyDescent="0.25">
      <c r="A788" s="22"/>
      <c r="C788" s="21"/>
      <c r="U788" s="21"/>
      <c r="AA788" s="21"/>
    </row>
    <row r="789" spans="1:27" s="20" customFormat="1" x14ac:dyDescent="0.25">
      <c r="A789" s="22"/>
      <c r="C789" s="21"/>
      <c r="U789" s="21"/>
      <c r="AA789" s="21"/>
    </row>
    <row r="790" spans="1:27" s="20" customFormat="1" x14ac:dyDescent="0.25">
      <c r="A790" s="22"/>
      <c r="C790" s="21"/>
      <c r="U790" s="21"/>
      <c r="AA790" s="21"/>
    </row>
    <row r="791" spans="1:27" s="20" customFormat="1" x14ac:dyDescent="0.25">
      <c r="A791" s="22"/>
      <c r="C791" s="21"/>
      <c r="U791" s="21"/>
      <c r="AA791" s="21"/>
    </row>
    <row r="792" spans="1:27" s="20" customFormat="1" x14ac:dyDescent="0.25">
      <c r="A792" s="22"/>
      <c r="C792" s="21"/>
      <c r="U792" s="21"/>
      <c r="AA792" s="21"/>
    </row>
    <row r="793" spans="1:27" s="20" customFormat="1" x14ac:dyDescent="0.25">
      <c r="A793" s="22"/>
      <c r="C793" s="21"/>
      <c r="U793" s="21"/>
      <c r="AA793" s="21"/>
    </row>
    <row r="794" spans="1:27" s="20" customFormat="1" x14ac:dyDescent="0.25">
      <c r="A794" s="22"/>
      <c r="C794" s="21"/>
      <c r="U794" s="21"/>
      <c r="AA794" s="21"/>
    </row>
    <row r="795" spans="1:27" s="20" customFormat="1" x14ac:dyDescent="0.25">
      <c r="A795" s="22"/>
      <c r="C795" s="21"/>
      <c r="U795" s="21"/>
      <c r="AA795" s="21"/>
    </row>
    <row r="796" spans="1:27" s="20" customFormat="1" x14ac:dyDescent="0.25">
      <c r="A796" s="22"/>
      <c r="C796" s="21"/>
      <c r="U796" s="21"/>
      <c r="AA796" s="21"/>
    </row>
    <row r="797" spans="1:27" s="20" customFormat="1" x14ac:dyDescent="0.25">
      <c r="A797" s="22"/>
      <c r="C797" s="21"/>
      <c r="U797" s="21"/>
      <c r="AA797" s="21"/>
    </row>
    <row r="798" spans="1:27" s="20" customFormat="1" x14ac:dyDescent="0.25">
      <c r="A798" s="22"/>
      <c r="C798" s="21"/>
      <c r="U798" s="21"/>
      <c r="AA798" s="21"/>
    </row>
    <row r="799" spans="1:27" s="20" customFormat="1" x14ac:dyDescent="0.25">
      <c r="A799" s="22"/>
      <c r="C799" s="21"/>
      <c r="U799" s="21"/>
      <c r="AA799" s="21"/>
    </row>
    <row r="800" spans="1:27" s="20" customFormat="1" x14ac:dyDescent="0.25">
      <c r="A800" s="22"/>
      <c r="C800" s="21"/>
      <c r="U800" s="21"/>
      <c r="AA800" s="21"/>
    </row>
    <row r="801" spans="1:27" s="20" customFormat="1" x14ac:dyDescent="0.25">
      <c r="A801" s="22"/>
      <c r="C801" s="21"/>
      <c r="U801" s="21"/>
      <c r="AA801" s="21"/>
    </row>
    <row r="802" spans="1:27" s="20" customFormat="1" x14ac:dyDescent="0.25">
      <c r="A802" s="22"/>
      <c r="C802" s="21"/>
      <c r="U802" s="21"/>
      <c r="AA802" s="21"/>
    </row>
    <row r="803" spans="1:27" s="20" customFormat="1" x14ac:dyDescent="0.25">
      <c r="A803" s="22"/>
      <c r="C803" s="21"/>
      <c r="U803" s="21"/>
      <c r="AA803" s="21"/>
    </row>
    <row r="804" spans="1:27" s="20" customFormat="1" x14ac:dyDescent="0.25">
      <c r="A804" s="22"/>
      <c r="C804" s="21"/>
      <c r="U804" s="21"/>
      <c r="AA804" s="21"/>
    </row>
    <row r="805" spans="1:27" s="20" customFormat="1" x14ac:dyDescent="0.25">
      <c r="A805" s="22"/>
      <c r="C805" s="21"/>
      <c r="U805" s="21"/>
      <c r="AA805" s="21"/>
    </row>
    <row r="806" spans="1:27" s="20" customFormat="1" x14ac:dyDescent="0.25">
      <c r="A806" s="22"/>
      <c r="C806" s="21"/>
      <c r="U806" s="21"/>
      <c r="AA806" s="21"/>
    </row>
    <row r="807" spans="1:27" s="20" customFormat="1" x14ac:dyDescent="0.25">
      <c r="A807" s="22"/>
      <c r="C807" s="21"/>
      <c r="U807" s="21"/>
      <c r="AA807" s="21"/>
    </row>
    <row r="808" spans="1:27" s="20" customFormat="1" x14ac:dyDescent="0.25">
      <c r="A808" s="22"/>
      <c r="C808" s="21"/>
      <c r="U808" s="21"/>
      <c r="AA808" s="21"/>
    </row>
    <row r="809" spans="1:27" s="20" customFormat="1" x14ac:dyDescent="0.25">
      <c r="A809" s="22"/>
      <c r="C809" s="21"/>
      <c r="U809" s="21"/>
      <c r="AA809" s="21"/>
    </row>
    <row r="810" spans="1:27" s="20" customFormat="1" x14ac:dyDescent="0.25">
      <c r="A810" s="22"/>
      <c r="C810" s="21"/>
      <c r="U810" s="21"/>
      <c r="AA810" s="21"/>
    </row>
    <row r="811" spans="1:27" s="20" customFormat="1" x14ac:dyDescent="0.25">
      <c r="A811" s="22"/>
      <c r="C811" s="21"/>
      <c r="U811" s="21"/>
      <c r="AA811" s="21"/>
    </row>
    <row r="812" spans="1:27" s="20" customFormat="1" x14ac:dyDescent="0.25">
      <c r="A812" s="22"/>
      <c r="C812" s="21"/>
      <c r="U812" s="21"/>
      <c r="AA812" s="21"/>
    </row>
    <row r="813" spans="1:27" s="20" customFormat="1" x14ac:dyDescent="0.25">
      <c r="A813" s="22"/>
      <c r="C813" s="21"/>
      <c r="U813" s="21"/>
      <c r="AA813" s="21"/>
    </row>
    <row r="814" spans="1:27" s="20" customFormat="1" x14ac:dyDescent="0.25">
      <c r="A814" s="22"/>
      <c r="C814" s="21"/>
      <c r="U814" s="21"/>
      <c r="AA814" s="21"/>
    </row>
    <row r="815" spans="1:27" s="20" customFormat="1" x14ac:dyDescent="0.25">
      <c r="A815" s="22"/>
      <c r="C815" s="21"/>
      <c r="U815" s="21"/>
      <c r="AA815" s="21"/>
    </row>
    <row r="816" spans="1:27" s="20" customFormat="1" x14ac:dyDescent="0.25">
      <c r="A816" s="22"/>
      <c r="C816" s="21"/>
      <c r="U816" s="21"/>
      <c r="AA816" s="21"/>
    </row>
    <row r="817" spans="1:27" s="20" customFormat="1" x14ac:dyDescent="0.25">
      <c r="A817" s="22"/>
      <c r="C817" s="21"/>
      <c r="U817" s="21"/>
      <c r="AA817" s="21"/>
    </row>
    <row r="818" spans="1:27" s="20" customFormat="1" x14ac:dyDescent="0.25">
      <c r="A818" s="22"/>
      <c r="C818" s="21"/>
      <c r="U818" s="21"/>
      <c r="AA818" s="21"/>
    </row>
    <row r="819" spans="1:27" s="20" customFormat="1" x14ac:dyDescent="0.25">
      <c r="A819" s="22"/>
      <c r="C819" s="21"/>
      <c r="U819" s="21"/>
      <c r="AA819" s="21"/>
    </row>
    <row r="820" spans="1:27" s="20" customFormat="1" x14ac:dyDescent="0.25">
      <c r="A820" s="22"/>
      <c r="C820" s="21"/>
      <c r="U820" s="21"/>
      <c r="AA820" s="21"/>
    </row>
    <row r="821" spans="1:27" s="20" customFormat="1" x14ac:dyDescent="0.25">
      <c r="A821" s="22"/>
      <c r="C821" s="21"/>
      <c r="U821" s="21"/>
      <c r="AA821" s="21"/>
    </row>
    <row r="822" spans="1:27" s="20" customFormat="1" x14ac:dyDescent="0.25">
      <c r="A822" s="22"/>
      <c r="C822" s="21"/>
      <c r="U822" s="21"/>
      <c r="AA822" s="21"/>
    </row>
    <row r="823" spans="1:27" s="20" customFormat="1" x14ac:dyDescent="0.25">
      <c r="A823" s="22"/>
      <c r="C823" s="21"/>
      <c r="U823" s="21"/>
      <c r="AA823" s="21"/>
    </row>
    <row r="824" spans="1:27" s="20" customFormat="1" x14ac:dyDescent="0.25">
      <c r="A824" s="22"/>
      <c r="C824" s="21"/>
      <c r="U824" s="21"/>
      <c r="AA824" s="21"/>
    </row>
    <row r="825" spans="1:27" s="20" customFormat="1" x14ac:dyDescent="0.25">
      <c r="A825" s="22"/>
      <c r="C825" s="21"/>
      <c r="U825" s="21"/>
      <c r="AA825" s="21"/>
    </row>
    <row r="826" spans="1:27" s="20" customFormat="1" x14ac:dyDescent="0.25">
      <c r="A826" s="22"/>
      <c r="C826" s="21"/>
      <c r="U826" s="21"/>
      <c r="AA826" s="21"/>
    </row>
    <row r="827" spans="1:27" s="20" customFormat="1" x14ac:dyDescent="0.25">
      <c r="A827" s="22"/>
      <c r="C827" s="21"/>
      <c r="U827" s="21"/>
      <c r="AA827" s="21"/>
    </row>
    <row r="828" spans="1:27" s="20" customFormat="1" x14ac:dyDescent="0.25">
      <c r="A828" s="22"/>
      <c r="C828" s="21"/>
      <c r="U828" s="21"/>
      <c r="AA828" s="21"/>
    </row>
    <row r="829" spans="1:27" s="20" customFormat="1" x14ac:dyDescent="0.25">
      <c r="A829" s="22"/>
      <c r="C829" s="21"/>
      <c r="U829" s="21"/>
      <c r="AA829" s="21"/>
    </row>
    <row r="830" spans="1:27" s="20" customFormat="1" x14ac:dyDescent="0.25">
      <c r="A830" s="22"/>
      <c r="C830" s="21"/>
      <c r="U830" s="21"/>
      <c r="AA830" s="21"/>
    </row>
    <row r="831" spans="1:27" s="20" customFormat="1" x14ac:dyDescent="0.25">
      <c r="A831" s="22"/>
      <c r="C831" s="21"/>
      <c r="U831" s="21"/>
      <c r="AA831" s="21"/>
    </row>
    <row r="832" spans="1:27" s="20" customFormat="1" x14ac:dyDescent="0.25">
      <c r="A832" s="22"/>
      <c r="C832" s="21"/>
      <c r="U832" s="21"/>
      <c r="AA832" s="21"/>
    </row>
    <row r="833" spans="1:27" s="20" customFormat="1" x14ac:dyDescent="0.25">
      <c r="A833" s="22"/>
      <c r="C833" s="21"/>
      <c r="U833" s="21"/>
      <c r="AA833" s="21"/>
    </row>
    <row r="834" spans="1:27" s="20" customFormat="1" x14ac:dyDescent="0.25">
      <c r="A834" s="22"/>
      <c r="C834" s="21"/>
      <c r="U834" s="21"/>
      <c r="AA834" s="21"/>
    </row>
    <row r="835" spans="1:27" s="20" customFormat="1" x14ac:dyDescent="0.25">
      <c r="A835" s="22"/>
      <c r="C835" s="21"/>
      <c r="U835" s="21"/>
      <c r="AA835" s="21"/>
    </row>
    <row r="836" spans="1:27" s="20" customFormat="1" x14ac:dyDescent="0.25">
      <c r="A836" s="22"/>
      <c r="C836" s="21"/>
      <c r="U836" s="21"/>
      <c r="AA836" s="21"/>
    </row>
    <row r="837" spans="1:27" s="20" customFormat="1" x14ac:dyDescent="0.25">
      <c r="A837" s="22"/>
      <c r="C837" s="21"/>
      <c r="U837" s="21"/>
      <c r="AA837" s="21"/>
    </row>
    <row r="838" spans="1:27" s="20" customFormat="1" x14ac:dyDescent="0.25">
      <c r="A838" s="22"/>
      <c r="C838" s="21"/>
      <c r="U838" s="21"/>
      <c r="AA838" s="21"/>
    </row>
    <row r="839" spans="1:27" s="20" customFormat="1" x14ac:dyDescent="0.25">
      <c r="A839" s="22"/>
      <c r="C839" s="21"/>
      <c r="U839" s="21"/>
      <c r="AA839" s="21"/>
    </row>
    <row r="840" spans="1:27" s="20" customFormat="1" x14ac:dyDescent="0.25">
      <c r="A840" s="22"/>
      <c r="C840" s="21"/>
      <c r="U840" s="21"/>
      <c r="AA840" s="21"/>
    </row>
    <row r="841" spans="1:27" s="20" customFormat="1" x14ac:dyDescent="0.25">
      <c r="A841" s="22"/>
      <c r="C841" s="21"/>
      <c r="U841" s="21"/>
      <c r="AA841" s="21"/>
    </row>
    <row r="842" spans="1:27" s="20" customFormat="1" x14ac:dyDescent="0.25">
      <c r="A842" s="22"/>
      <c r="C842" s="21"/>
      <c r="U842" s="21"/>
      <c r="AA842" s="21"/>
    </row>
    <row r="843" spans="1:27" s="20" customFormat="1" x14ac:dyDescent="0.25">
      <c r="A843" s="22"/>
      <c r="C843" s="21"/>
      <c r="U843" s="21"/>
      <c r="AA843" s="21"/>
    </row>
    <row r="844" spans="1:27" s="20" customFormat="1" x14ac:dyDescent="0.25">
      <c r="A844" s="22"/>
      <c r="C844" s="21"/>
      <c r="U844" s="21"/>
      <c r="AA844" s="21"/>
    </row>
    <row r="845" spans="1:27" s="20" customFormat="1" x14ac:dyDescent="0.25">
      <c r="A845" s="22"/>
      <c r="C845" s="21"/>
      <c r="U845" s="21"/>
      <c r="AA845" s="21"/>
    </row>
    <row r="846" spans="1:27" s="20" customFormat="1" x14ac:dyDescent="0.25">
      <c r="A846" s="22"/>
      <c r="C846" s="21"/>
      <c r="U846" s="21"/>
      <c r="AA846" s="21"/>
    </row>
    <row r="847" spans="1:27" s="20" customFormat="1" x14ac:dyDescent="0.25">
      <c r="A847" s="22"/>
      <c r="C847" s="21"/>
      <c r="U847" s="21"/>
      <c r="AA847" s="21"/>
    </row>
    <row r="848" spans="1:27" s="20" customFormat="1" x14ac:dyDescent="0.25">
      <c r="A848" s="22"/>
      <c r="C848" s="21"/>
      <c r="U848" s="21"/>
      <c r="AA848" s="21"/>
    </row>
    <row r="849" spans="1:27" s="20" customFormat="1" x14ac:dyDescent="0.25">
      <c r="A849" s="22"/>
      <c r="C849" s="21"/>
      <c r="U849" s="21"/>
      <c r="AA849" s="21"/>
    </row>
    <row r="850" spans="1:27" s="20" customFormat="1" x14ac:dyDescent="0.25">
      <c r="A850" s="22"/>
      <c r="C850" s="21"/>
      <c r="U850" s="21"/>
      <c r="AA850" s="21"/>
    </row>
    <row r="851" spans="1:27" s="20" customFormat="1" x14ac:dyDescent="0.25">
      <c r="A851" s="22"/>
      <c r="C851" s="21"/>
      <c r="U851" s="21"/>
      <c r="AA851" s="21"/>
    </row>
    <row r="852" spans="1:27" s="20" customFormat="1" x14ac:dyDescent="0.25">
      <c r="A852" s="22"/>
      <c r="C852" s="21"/>
      <c r="U852" s="21"/>
      <c r="AA852" s="21"/>
    </row>
    <row r="853" spans="1:27" s="20" customFormat="1" x14ac:dyDescent="0.25">
      <c r="A853" s="22"/>
      <c r="C853" s="21"/>
      <c r="U853" s="21"/>
      <c r="AA853" s="21"/>
    </row>
    <row r="854" spans="1:27" s="20" customFormat="1" x14ac:dyDescent="0.25">
      <c r="A854" s="22"/>
      <c r="C854" s="21"/>
      <c r="U854" s="21"/>
      <c r="AA854" s="21"/>
    </row>
    <row r="855" spans="1:27" s="20" customFormat="1" x14ac:dyDescent="0.25">
      <c r="A855" s="22"/>
      <c r="C855" s="21"/>
      <c r="U855" s="21"/>
      <c r="AA855" s="21"/>
    </row>
    <row r="856" spans="1:27" s="20" customFormat="1" x14ac:dyDescent="0.25">
      <c r="A856" s="22"/>
      <c r="C856" s="21"/>
      <c r="U856" s="21"/>
      <c r="AA856" s="21"/>
    </row>
    <row r="857" spans="1:27" s="20" customFormat="1" x14ac:dyDescent="0.25">
      <c r="A857" s="22"/>
      <c r="C857" s="21"/>
      <c r="U857" s="21"/>
      <c r="AA857" s="21"/>
    </row>
    <row r="858" spans="1:27" s="20" customFormat="1" x14ac:dyDescent="0.25">
      <c r="A858" s="22"/>
      <c r="C858" s="21"/>
      <c r="U858" s="21"/>
      <c r="AA858" s="21"/>
    </row>
    <row r="859" spans="1:27" s="20" customFormat="1" x14ac:dyDescent="0.25">
      <c r="A859" s="22"/>
      <c r="C859" s="21"/>
      <c r="U859" s="21"/>
      <c r="AA859" s="21"/>
    </row>
    <row r="860" spans="1:27" s="20" customFormat="1" x14ac:dyDescent="0.25">
      <c r="A860" s="22"/>
      <c r="C860" s="21"/>
      <c r="U860" s="21"/>
      <c r="AA860" s="21"/>
    </row>
    <row r="861" spans="1:27" s="20" customFormat="1" x14ac:dyDescent="0.25">
      <c r="A861" s="22"/>
      <c r="C861" s="21"/>
      <c r="U861" s="21"/>
      <c r="AA861" s="21"/>
    </row>
    <row r="862" spans="1:27" s="20" customFormat="1" x14ac:dyDescent="0.25">
      <c r="A862" s="22"/>
      <c r="C862" s="21"/>
      <c r="U862" s="21"/>
      <c r="AA862" s="21"/>
    </row>
    <row r="863" spans="1:27" s="20" customFormat="1" x14ac:dyDescent="0.25">
      <c r="A863" s="22"/>
      <c r="C863" s="21"/>
      <c r="U863" s="21"/>
      <c r="AA863" s="21"/>
    </row>
    <row r="864" spans="1:27" s="20" customFormat="1" x14ac:dyDescent="0.25">
      <c r="A864" s="22"/>
      <c r="C864" s="21"/>
      <c r="U864" s="21"/>
      <c r="AA864" s="21"/>
    </row>
    <row r="865" spans="1:27" s="20" customFormat="1" x14ac:dyDescent="0.25">
      <c r="A865" s="22"/>
      <c r="C865" s="21"/>
      <c r="U865" s="21"/>
      <c r="AA865" s="21"/>
    </row>
    <row r="866" spans="1:27" s="20" customFormat="1" x14ac:dyDescent="0.25">
      <c r="A866" s="22"/>
      <c r="C866" s="21"/>
      <c r="U866" s="21"/>
      <c r="AA866" s="21"/>
    </row>
    <row r="867" spans="1:27" s="20" customFormat="1" x14ac:dyDescent="0.25">
      <c r="A867" s="22"/>
      <c r="C867" s="21"/>
      <c r="U867" s="21"/>
      <c r="AA867" s="21"/>
    </row>
    <row r="868" spans="1:27" s="20" customFormat="1" x14ac:dyDescent="0.25">
      <c r="A868" s="22"/>
      <c r="C868" s="21"/>
      <c r="U868" s="21"/>
      <c r="AA868" s="21"/>
    </row>
    <row r="869" spans="1:27" s="20" customFormat="1" x14ac:dyDescent="0.25">
      <c r="A869" s="22"/>
      <c r="C869" s="21"/>
      <c r="U869" s="21"/>
      <c r="AA869" s="21"/>
    </row>
    <row r="870" spans="1:27" s="20" customFormat="1" x14ac:dyDescent="0.25">
      <c r="A870" s="22"/>
      <c r="C870" s="21"/>
      <c r="U870" s="21"/>
      <c r="AA870" s="21"/>
    </row>
    <row r="871" spans="1:27" s="20" customFormat="1" x14ac:dyDescent="0.25">
      <c r="A871" s="22"/>
      <c r="C871" s="21"/>
      <c r="U871" s="21"/>
      <c r="AA871" s="21"/>
    </row>
    <row r="872" spans="1:27" s="20" customFormat="1" x14ac:dyDescent="0.25">
      <c r="A872" s="22"/>
      <c r="C872" s="21"/>
      <c r="U872" s="21"/>
      <c r="AA872" s="21"/>
    </row>
    <row r="873" spans="1:27" s="20" customFormat="1" x14ac:dyDescent="0.25">
      <c r="A873" s="22"/>
      <c r="C873" s="21"/>
      <c r="U873" s="21"/>
      <c r="AA873" s="21"/>
    </row>
    <row r="874" spans="1:27" s="20" customFormat="1" x14ac:dyDescent="0.25">
      <c r="A874" s="22"/>
      <c r="C874" s="21"/>
      <c r="U874" s="21"/>
      <c r="AA874" s="21"/>
    </row>
    <row r="875" spans="1:27" s="20" customFormat="1" x14ac:dyDescent="0.25">
      <c r="A875" s="22"/>
      <c r="C875" s="21"/>
      <c r="U875" s="21"/>
      <c r="AA875" s="21"/>
    </row>
    <row r="876" spans="1:27" s="20" customFormat="1" x14ac:dyDescent="0.25">
      <c r="A876" s="22"/>
      <c r="C876" s="21"/>
      <c r="U876" s="21"/>
      <c r="AA876" s="21"/>
    </row>
    <row r="877" spans="1:27" s="20" customFormat="1" x14ac:dyDescent="0.25">
      <c r="A877" s="22"/>
      <c r="C877" s="21"/>
      <c r="U877" s="21"/>
      <c r="AA877" s="21"/>
    </row>
    <row r="878" spans="1:27" s="20" customFormat="1" x14ac:dyDescent="0.25">
      <c r="A878" s="22"/>
      <c r="C878" s="21"/>
      <c r="U878" s="21"/>
      <c r="AA878" s="21"/>
    </row>
    <row r="879" spans="1:27" s="20" customFormat="1" x14ac:dyDescent="0.25">
      <c r="A879" s="22"/>
      <c r="C879" s="21"/>
      <c r="U879" s="21"/>
      <c r="AA879" s="21"/>
    </row>
    <row r="880" spans="1:27" s="20" customFormat="1" x14ac:dyDescent="0.25">
      <c r="A880" s="22"/>
      <c r="C880" s="21"/>
      <c r="U880" s="21"/>
      <c r="AA880" s="21"/>
    </row>
    <row r="881" spans="1:27" s="20" customFormat="1" x14ac:dyDescent="0.25">
      <c r="A881" s="22"/>
      <c r="C881" s="21"/>
      <c r="U881" s="21"/>
      <c r="AA881" s="21"/>
    </row>
    <row r="882" spans="1:27" s="20" customFormat="1" x14ac:dyDescent="0.25">
      <c r="A882" s="22"/>
      <c r="C882" s="21"/>
      <c r="U882" s="21"/>
      <c r="AA882" s="21"/>
    </row>
    <row r="883" spans="1:27" s="20" customFormat="1" x14ac:dyDescent="0.25">
      <c r="A883" s="22"/>
      <c r="C883" s="21"/>
      <c r="U883" s="21"/>
      <c r="AA883" s="21"/>
    </row>
    <row r="884" spans="1:27" s="20" customFormat="1" x14ac:dyDescent="0.25">
      <c r="A884" s="22"/>
      <c r="C884" s="21"/>
      <c r="U884" s="21"/>
      <c r="AA884" s="21"/>
    </row>
    <row r="885" spans="1:27" s="20" customFormat="1" x14ac:dyDescent="0.25">
      <c r="A885" s="22"/>
      <c r="C885" s="21"/>
      <c r="U885" s="21"/>
      <c r="AA885" s="21"/>
    </row>
    <row r="886" spans="1:27" s="20" customFormat="1" x14ac:dyDescent="0.25">
      <c r="A886" s="22"/>
      <c r="C886" s="21"/>
      <c r="U886" s="21"/>
      <c r="AA886" s="21"/>
    </row>
    <row r="887" spans="1:27" s="20" customFormat="1" x14ac:dyDescent="0.25">
      <c r="A887" s="22"/>
      <c r="C887" s="21"/>
      <c r="U887" s="21"/>
      <c r="AA887" s="21"/>
    </row>
    <row r="888" spans="1:27" s="20" customFormat="1" x14ac:dyDescent="0.25">
      <c r="A888" s="22"/>
      <c r="C888" s="21"/>
      <c r="U888" s="21"/>
      <c r="AA888" s="21"/>
    </row>
    <row r="889" spans="1:27" s="20" customFormat="1" x14ac:dyDescent="0.25">
      <c r="A889" s="22"/>
      <c r="C889" s="21"/>
      <c r="U889" s="21"/>
      <c r="AA889" s="21"/>
    </row>
    <row r="890" spans="1:27" s="20" customFormat="1" x14ac:dyDescent="0.25">
      <c r="A890" s="22"/>
      <c r="C890" s="21"/>
      <c r="U890" s="21"/>
      <c r="AA890" s="21"/>
    </row>
    <row r="891" spans="1:27" s="20" customFormat="1" x14ac:dyDescent="0.25">
      <c r="A891" s="22"/>
      <c r="C891" s="21"/>
      <c r="U891" s="21"/>
      <c r="AA891" s="21"/>
    </row>
    <row r="892" spans="1:27" s="20" customFormat="1" x14ac:dyDescent="0.25">
      <c r="A892" s="22"/>
      <c r="C892" s="21"/>
      <c r="U892" s="21"/>
      <c r="AA892" s="21"/>
    </row>
    <row r="893" spans="1:27" s="20" customFormat="1" x14ac:dyDescent="0.25">
      <c r="A893" s="22"/>
      <c r="C893" s="21"/>
      <c r="U893" s="21"/>
      <c r="AA893" s="21"/>
    </row>
    <row r="894" spans="1:27" s="20" customFormat="1" x14ac:dyDescent="0.25">
      <c r="A894" s="22"/>
      <c r="C894" s="21"/>
      <c r="U894" s="21"/>
      <c r="AA894" s="21"/>
    </row>
    <row r="895" spans="1:27" s="20" customFormat="1" x14ac:dyDescent="0.25">
      <c r="A895" s="22"/>
      <c r="C895" s="21"/>
      <c r="U895" s="21"/>
      <c r="AA895" s="21"/>
    </row>
    <row r="896" spans="1:27" s="20" customFormat="1" x14ac:dyDescent="0.25">
      <c r="A896" s="22"/>
      <c r="C896" s="21"/>
      <c r="U896" s="21"/>
      <c r="AA896" s="21"/>
    </row>
    <row r="897" spans="1:27" s="20" customFormat="1" x14ac:dyDescent="0.25">
      <c r="A897" s="22"/>
      <c r="C897" s="21"/>
      <c r="U897" s="21"/>
      <c r="AA897" s="21"/>
    </row>
    <row r="898" spans="1:27" s="20" customFormat="1" x14ac:dyDescent="0.25">
      <c r="A898" s="22"/>
      <c r="C898" s="21"/>
      <c r="U898" s="21"/>
      <c r="AA898" s="21"/>
    </row>
    <row r="899" spans="1:27" s="20" customFormat="1" x14ac:dyDescent="0.25">
      <c r="A899" s="22"/>
      <c r="C899" s="21"/>
      <c r="U899" s="21"/>
      <c r="AA899" s="21"/>
    </row>
    <row r="900" spans="1:27" s="20" customFormat="1" x14ac:dyDescent="0.25">
      <c r="A900" s="22"/>
      <c r="C900" s="21"/>
      <c r="U900" s="21"/>
      <c r="AA900" s="21"/>
    </row>
    <row r="901" spans="1:27" s="20" customFormat="1" x14ac:dyDescent="0.25">
      <c r="A901" s="22"/>
      <c r="C901" s="21"/>
      <c r="U901" s="21"/>
      <c r="AA901" s="21"/>
    </row>
    <row r="902" spans="1:27" s="20" customFormat="1" x14ac:dyDescent="0.25">
      <c r="A902" s="22"/>
      <c r="C902" s="21"/>
      <c r="U902" s="21"/>
      <c r="AA902" s="21"/>
    </row>
    <row r="903" spans="1:27" s="20" customFormat="1" x14ac:dyDescent="0.25">
      <c r="A903" s="22"/>
      <c r="C903" s="21"/>
      <c r="U903" s="21"/>
      <c r="AA903" s="21"/>
    </row>
    <row r="904" spans="1:27" s="20" customFormat="1" x14ac:dyDescent="0.25">
      <c r="A904" s="22"/>
      <c r="C904" s="21"/>
      <c r="U904" s="21"/>
      <c r="AA904" s="21"/>
    </row>
    <row r="905" spans="1:27" s="20" customFormat="1" x14ac:dyDescent="0.25">
      <c r="A905" s="22"/>
      <c r="C905" s="21"/>
      <c r="U905" s="21"/>
      <c r="AA905" s="21"/>
    </row>
    <row r="906" spans="1:27" s="20" customFormat="1" x14ac:dyDescent="0.25">
      <c r="A906" s="22"/>
      <c r="C906" s="21"/>
      <c r="U906" s="21"/>
      <c r="AA906" s="21"/>
    </row>
    <row r="907" spans="1:27" s="20" customFormat="1" x14ac:dyDescent="0.25">
      <c r="A907" s="22"/>
      <c r="C907" s="21"/>
      <c r="U907" s="21"/>
      <c r="AA907" s="21"/>
    </row>
    <row r="908" spans="1:27" s="20" customFormat="1" x14ac:dyDescent="0.25">
      <c r="A908" s="22"/>
      <c r="C908" s="21"/>
      <c r="U908" s="21"/>
      <c r="AA908" s="21"/>
    </row>
    <row r="909" spans="1:27" s="20" customFormat="1" x14ac:dyDescent="0.25">
      <c r="A909" s="22"/>
      <c r="C909" s="21"/>
      <c r="U909" s="21"/>
      <c r="AA909" s="21"/>
    </row>
    <row r="910" spans="1:27" s="20" customFormat="1" x14ac:dyDescent="0.25">
      <c r="A910" s="22"/>
      <c r="C910" s="21"/>
      <c r="U910" s="21"/>
      <c r="AA910" s="21"/>
    </row>
    <row r="911" spans="1:27" s="20" customFormat="1" x14ac:dyDescent="0.25">
      <c r="A911" s="22"/>
      <c r="C911" s="21"/>
      <c r="U911" s="21"/>
      <c r="AA911" s="21"/>
    </row>
    <row r="912" spans="1:27" s="20" customFormat="1" x14ac:dyDescent="0.25">
      <c r="A912" s="22"/>
      <c r="C912" s="21"/>
      <c r="U912" s="21"/>
      <c r="AA912" s="21"/>
    </row>
    <row r="913" spans="1:27" s="20" customFormat="1" x14ac:dyDescent="0.25">
      <c r="A913" s="22"/>
      <c r="C913" s="21"/>
      <c r="U913" s="21"/>
      <c r="AA913" s="21"/>
    </row>
    <row r="914" spans="1:27" s="20" customFormat="1" x14ac:dyDescent="0.25">
      <c r="A914" s="22"/>
      <c r="C914" s="21"/>
      <c r="U914" s="21"/>
      <c r="AA914" s="21"/>
    </row>
    <row r="915" spans="1:27" s="20" customFormat="1" x14ac:dyDescent="0.25">
      <c r="A915" s="22"/>
      <c r="C915" s="21"/>
      <c r="U915" s="21"/>
      <c r="AA915" s="21"/>
    </row>
    <row r="916" spans="1:27" s="20" customFormat="1" x14ac:dyDescent="0.25">
      <c r="A916" s="22"/>
      <c r="C916" s="21"/>
      <c r="U916" s="21"/>
      <c r="AA916" s="21"/>
    </row>
    <row r="917" spans="1:27" s="20" customFormat="1" x14ac:dyDescent="0.25">
      <c r="A917" s="22"/>
      <c r="C917" s="21"/>
      <c r="U917" s="21"/>
      <c r="AA917" s="21"/>
    </row>
    <row r="918" spans="1:27" s="20" customFormat="1" x14ac:dyDescent="0.25">
      <c r="A918" s="22"/>
      <c r="C918" s="21"/>
      <c r="U918" s="21"/>
      <c r="AA918" s="21"/>
    </row>
    <row r="919" spans="1:27" s="20" customFormat="1" x14ac:dyDescent="0.25">
      <c r="A919" s="22"/>
      <c r="C919" s="21"/>
      <c r="U919" s="21"/>
      <c r="AA919" s="21"/>
    </row>
    <row r="920" spans="1:27" s="20" customFormat="1" x14ac:dyDescent="0.25">
      <c r="A920" s="22"/>
      <c r="C920" s="21"/>
      <c r="U920" s="21"/>
      <c r="AA920" s="21"/>
    </row>
    <row r="921" spans="1:27" s="20" customFormat="1" x14ac:dyDescent="0.25">
      <c r="A921" s="22"/>
      <c r="C921" s="21"/>
      <c r="U921" s="21"/>
      <c r="AA921" s="21"/>
    </row>
    <row r="922" spans="1:27" s="20" customFormat="1" x14ac:dyDescent="0.25">
      <c r="A922" s="22"/>
      <c r="C922" s="21"/>
      <c r="U922" s="21"/>
      <c r="AA922" s="21"/>
    </row>
    <row r="923" spans="1:27" s="20" customFormat="1" x14ac:dyDescent="0.25">
      <c r="A923" s="22"/>
      <c r="C923" s="21"/>
      <c r="U923" s="21"/>
      <c r="AA923" s="21"/>
    </row>
    <row r="924" spans="1:27" s="20" customFormat="1" x14ac:dyDescent="0.25">
      <c r="A924" s="22"/>
      <c r="C924" s="21"/>
      <c r="U924" s="21"/>
      <c r="AA924" s="21"/>
    </row>
    <row r="925" spans="1:27" s="20" customFormat="1" x14ac:dyDescent="0.25">
      <c r="A925" s="22"/>
      <c r="C925" s="21"/>
      <c r="U925" s="21"/>
      <c r="AA925" s="21"/>
    </row>
    <row r="926" spans="1:27" s="20" customFormat="1" x14ac:dyDescent="0.25">
      <c r="A926" s="22"/>
      <c r="C926" s="21"/>
      <c r="U926" s="21"/>
      <c r="AA926" s="21"/>
    </row>
    <row r="927" spans="1:27" s="20" customFormat="1" x14ac:dyDescent="0.25">
      <c r="A927" s="22"/>
      <c r="C927" s="21"/>
      <c r="U927" s="21"/>
      <c r="AA927" s="21"/>
    </row>
    <row r="928" spans="1:27" s="20" customFormat="1" x14ac:dyDescent="0.25">
      <c r="A928" s="22"/>
      <c r="C928" s="21"/>
      <c r="U928" s="21"/>
      <c r="AA928" s="21"/>
    </row>
    <row r="929" spans="1:27" s="20" customFormat="1" x14ac:dyDescent="0.25">
      <c r="A929" s="22"/>
      <c r="C929" s="21"/>
      <c r="U929" s="21"/>
      <c r="AA929" s="21"/>
    </row>
    <row r="930" spans="1:27" s="20" customFormat="1" x14ac:dyDescent="0.25">
      <c r="A930" s="22"/>
      <c r="C930" s="21"/>
      <c r="U930" s="21"/>
      <c r="AA930" s="21"/>
    </row>
    <row r="931" spans="1:27" s="20" customFormat="1" x14ac:dyDescent="0.25">
      <c r="A931" s="22"/>
      <c r="C931" s="21"/>
      <c r="U931" s="21"/>
      <c r="AA931" s="21"/>
    </row>
    <row r="932" spans="1:27" s="20" customFormat="1" x14ac:dyDescent="0.25">
      <c r="A932" s="22"/>
      <c r="C932" s="21"/>
      <c r="U932" s="21"/>
      <c r="AA932" s="21"/>
    </row>
    <row r="933" spans="1:27" s="20" customFormat="1" x14ac:dyDescent="0.25">
      <c r="A933" s="22"/>
      <c r="C933" s="21"/>
      <c r="U933" s="21"/>
      <c r="AA933" s="21"/>
    </row>
    <row r="934" spans="1:27" s="20" customFormat="1" x14ac:dyDescent="0.25">
      <c r="A934" s="22"/>
      <c r="C934" s="21"/>
      <c r="U934" s="21"/>
      <c r="AA934" s="21"/>
    </row>
    <row r="935" spans="1:27" s="20" customFormat="1" x14ac:dyDescent="0.25">
      <c r="A935" s="22"/>
      <c r="C935" s="21"/>
      <c r="U935" s="21"/>
      <c r="AA935" s="21"/>
    </row>
    <row r="936" spans="1:27" s="20" customFormat="1" x14ac:dyDescent="0.25">
      <c r="A936" s="22"/>
      <c r="C936" s="21"/>
      <c r="U936" s="21"/>
      <c r="AA936" s="21"/>
    </row>
    <row r="937" spans="1:27" s="20" customFormat="1" x14ac:dyDescent="0.25">
      <c r="A937" s="22"/>
      <c r="C937" s="21"/>
      <c r="U937" s="21"/>
      <c r="AA937" s="21"/>
    </row>
    <row r="938" spans="1:27" s="20" customFormat="1" x14ac:dyDescent="0.25">
      <c r="A938" s="22"/>
      <c r="C938" s="21"/>
      <c r="U938" s="21"/>
      <c r="AA938" s="21"/>
    </row>
    <row r="939" spans="1:27" s="20" customFormat="1" x14ac:dyDescent="0.25">
      <c r="A939" s="22"/>
      <c r="C939" s="21"/>
      <c r="U939" s="21"/>
      <c r="AA939" s="21"/>
    </row>
    <row r="940" spans="1:27" s="20" customFormat="1" x14ac:dyDescent="0.25">
      <c r="A940" s="22"/>
      <c r="C940" s="21"/>
      <c r="U940" s="21"/>
      <c r="AA940" s="21"/>
    </row>
    <row r="941" spans="1:27" s="20" customFormat="1" x14ac:dyDescent="0.25">
      <c r="A941" s="22"/>
      <c r="C941" s="21"/>
      <c r="U941" s="21"/>
      <c r="AA941" s="21"/>
    </row>
    <row r="942" spans="1:27" s="20" customFormat="1" x14ac:dyDescent="0.25">
      <c r="A942" s="22"/>
      <c r="C942" s="21"/>
      <c r="U942" s="21"/>
      <c r="AA942" s="21"/>
    </row>
    <row r="943" spans="1:27" s="20" customFormat="1" x14ac:dyDescent="0.25">
      <c r="A943" s="22"/>
      <c r="C943" s="21"/>
      <c r="U943" s="21"/>
      <c r="AA943" s="21"/>
    </row>
    <row r="944" spans="1:27" s="20" customFormat="1" x14ac:dyDescent="0.25">
      <c r="A944" s="22"/>
      <c r="C944" s="21"/>
      <c r="U944" s="21"/>
      <c r="AA944" s="21"/>
    </row>
    <row r="945" spans="1:27" s="20" customFormat="1" x14ac:dyDescent="0.25">
      <c r="A945" s="22"/>
      <c r="C945" s="21"/>
      <c r="U945" s="21"/>
      <c r="AA945" s="21"/>
    </row>
    <row r="946" spans="1:27" s="20" customFormat="1" x14ac:dyDescent="0.25">
      <c r="A946" s="22"/>
      <c r="C946" s="21"/>
      <c r="U946" s="21"/>
      <c r="AA946" s="21"/>
    </row>
    <row r="947" spans="1:27" s="20" customFormat="1" x14ac:dyDescent="0.25">
      <c r="A947" s="22"/>
      <c r="C947" s="21"/>
      <c r="U947" s="21"/>
      <c r="AA947" s="21"/>
    </row>
    <row r="948" spans="1:27" s="20" customFormat="1" x14ac:dyDescent="0.25">
      <c r="A948" s="22"/>
      <c r="C948" s="21"/>
      <c r="U948" s="21"/>
      <c r="AA948" s="21"/>
    </row>
    <row r="949" spans="1:27" s="20" customFormat="1" x14ac:dyDescent="0.25">
      <c r="A949" s="22"/>
      <c r="C949" s="21"/>
      <c r="U949" s="21"/>
      <c r="AA949" s="21"/>
    </row>
    <row r="950" spans="1:27" s="20" customFormat="1" x14ac:dyDescent="0.25">
      <c r="A950" s="22"/>
      <c r="C950" s="21"/>
      <c r="U950" s="21"/>
      <c r="AA950" s="21"/>
    </row>
    <row r="951" spans="1:27" s="20" customFormat="1" x14ac:dyDescent="0.25">
      <c r="A951" s="22"/>
      <c r="C951" s="21"/>
      <c r="U951" s="21"/>
      <c r="AA951" s="21"/>
    </row>
    <row r="952" spans="1:27" s="20" customFormat="1" x14ac:dyDescent="0.25">
      <c r="A952" s="22"/>
      <c r="C952" s="21"/>
      <c r="U952" s="21"/>
      <c r="AA952" s="21"/>
    </row>
    <row r="953" spans="1:27" s="20" customFormat="1" x14ac:dyDescent="0.25">
      <c r="A953" s="22"/>
      <c r="C953" s="21"/>
      <c r="U953" s="21"/>
      <c r="AA953" s="21"/>
    </row>
    <row r="954" spans="1:27" s="20" customFormat="1" x14ac:dyDescent="0.25">
      <c r="A954" s="22"/>
      <c r="C954" s="21"/>
      <c r="U954" s="21"/>
      <c r="AA954" s="21"/>
    </row>
    <row r="955" spans="1:27" s="20" customFormat="1" x14ac:dyDescent="0.25">
      <c r="A955" s="22"/>
      <c r="C955" s="21"/>
      <c r="U955" s="21"/>
      <c r="AA955" s="21"/>
    </row>
    <row r="956" spans="1:27" s="20" customFormat="1" x14ac:dyDescent="0.25">
      <c r="A956" s="22"/>
      <c r="C956" s="21"/>
      <c r="U956" s="21"/>
      <c r="AA956" s="21"/>
    </row>
    <row r="957" spans="1:27" s="20" customFormat="1" x14ac:dyDescent="0.25">
      <c r="A957" s="22"/>
      <c r="C957" s="21"/>
      <c r="U957" s="21"/>
      <c r="AA957" s="21"/>
    </row>
    <row r="958" spans="1:27" s="20" customFormat="1" x14ac:dyDescent="0.25">
      <c r="A958" s="22"/>
      <c r="C958" s="21"/>
      <c r="U958" s="21"/>
      <c r="AA958" s="21"/>
    </row>
    <row r="959" spans="1:27" s="20" customFormat="1" x14ac:dyDescent="0.25">
      <c r="A959" s="22"/>
      <c r="C959" s="21"/>
      <c r="U959" s="21"/>
      <c r="AA959" s="21"/>
    </row>
    <row r="960" spans="1:27" s="20" customFormat="1" x14ac:dyDescent="0.25">
      <c r="A960" s="22"/>
      <c r="C960" s="21"/>
      <c r="U960" s="21"/>
      <c r="AA960" s="21"/>
    </row>
    <row r="961" spans="1:27" s="20" customFormat="1" x14ac:dyDescent="0.25">
      <c r="A961" s="22"/>
      <c r="C961" s="21"/>
      <c r="U961" s="21"/>
      <c r="AA961" s="21"/>
    </row>
    <row r="962" spans="1:27" s="20" customFormat="1" x14ac:dyDescent="0.25">
      <c r="A962" s="22"/>
      <c r="C962" s="21"/>
      <c r="U962" s="21"/>
      <c r="AA962" s="21"/>
    </row>
    <row r="963" spans="1:27" s="20" customFormat="1" x14ac:dyDescent="0.25">
      <c r="A963" s="22"/>
      <c r="C963" s="21"/>
      <c r="U963" s="21"/>
      <c r="AA963" s="21"/>
    </row>
    <row r="964" spans="1:27" s="20" customFormat="1" x14ac:dyDescent="0.25">
      <c r="A964" s="22"/>
      <c r="C964" s="21"/>
      <c r="U964" s="21"/>
      <c r="AA964" s="21"/>
    </row>
    <row r="965" spans="1:27" s="20" customFormat="1" x14ac:dyDescent="0.25">
      <c r="A965" s="22"/>
      <c r="C965" s="21"/>
      <c r="U965" s="21"/>
      <c r="AA965" s="21"/>
    </row>
    <row r="966" spans="1:27" s="20" customFormat="1" x14ac:dyDescent="0.25">
      <c r="A966" s="22"/>
      <c r="C966" s="21"/>
      <c r="U966" s="21"/>
      <c r="AA966" s="21"/>
    </row>
    <row r="967" spans="1:27" s="20" customFormat="1" x14ac:dyDescent="0.25">
      <c r="A967" s="22"/>
      <c r="C967" s="21"/>
      <c r="U967" s="21"/>
      <c r="AA967" s="21"/>
    </row>
    <row r="968" spans="1:27" s="20" customFormat="1" x14ac:dyDescent="0.25">
      <c r="A968" s="22"/>
      <c r="C968" s="21"/>
      <c r="U968" s="21"/>
      <c r="AA968" s="21"/>
    </row>
    <row r="969" spans="1:27" s="20" customFormat="1" x14ac:dyDescent="0.25">
      <c r="A969" s="22"/>
      <c r="C969" s="21"/>
      <c r="U969" s="21"/>
      <c r="AA969" s="21"/>
    </row>
    <row r="970" spans="1:27" s="20" customFormat="1" x14ac:dyDescent="0.25">
      <c r="A970" s="22"/>
      <c r="C970" s="21"/>
      <c r="U970" s="21"/>
      <c r="AA970" s="21"/>
    </row>
    <row r="971" spans="1:27" s="20" customFormat="1" x14ac:dyDescent="0.25">
      <c r="A971" s="22"/>
      <c r="C971" s="21"/>
      <c r="U971" s="21"/>
      <c r="AA971" s="21"/>
    </row>
    <row r="972" spans="1:27" s="20" customFormat="1" x14ac:dyDescent="0.25">
      <c r="A972" s="22"/>
      <c r="C972" s="21"/>
      <c r="U972" s="21"/>
      <c r="AA972" s="21"/>
    </row>
    <row r="973" spans="1:27" s="20" customFormat="1" x14ac:dyDescent="0.25">
      <c r="A973" s="22"/>
      <c r="C973" s="21"/>
      <c r="U973" s="21"/>
      <c r="AA973" s="21"/>
    </row>
    <row r="974" spans="1:27" s="20" customFormat="1" x14ac:dyDescent="0.25">
      <c r="A974" s="22"/>
      <c r="C974" s="21"/>
      <c r="U974" s="21"/>
      <c r="AA974" s="21"/>
    </row>
    <row r="975" spans="1:27" s="20" customFormat="1" x14ac:dyDescent="0.25">
      <c r="A975" s="22"/>
      <c r="C975" s="21"/>
      <c r="U975" s="21"/>
      <c r="AA975" s="21"/>
    </row>
    <row r="976" spans="1:27" s="20" customFormat="1" x14ac:dyDescent="0.25">
      <c r="A976" s="22"/>
      <c r="C976" s="21"/>
      <c r="U976" s="21"/>
      <c r="AA976" s="21"/>
    </row>
    <row r="977" spans="1:27" s="20" customFormat="1" x14ac:dyDescent="0.25">
      <c r="A977" s="22"/>
      <c r="C977" s="21"/>
      <c r="U977" s="21"/>
      <c r="AA977" s="21"/>
    </row>
    <row r="978" spans="1:27" s="20" customFormat="1" x14ac:dyDescent="0.25">
      <c r="A978" s="22"/>
      <c r="C978" s="21"/>
      <c r="U978" s="21"/>
      <c r="AA978" s="21"/>
    </row>
    <row r="979" spans="1:27" s="20" customFormat="1" x14ac:dyDescent="0.25">
      <c r="A979" s="22"/>
      <c r="C979" s="21"/>
      <c r="U979" s="21"/>
      <c r="AA979" s="21"/>
    </row>
    <row r="980" spans="1:27" s="20" customFormat="1" x14ac:dyDescent="0.25">
      <c r="A980" s="22"/>
      <c r="C980" s="21"/>
      <c r="U980" s="21"/>
      <c r="AA980" s="21"/>
    </row>
    <row r="981" spans="1:27" s="20" customFormat="1" x14ac:dyDescent="0.25">
      <c r="A981" s="22"/>
      <c r="C981" s="21"/>
      <c r="U981" s="21"/>
      <c r="AA981" s="21"/>
    </row>
    <row r="982" spans="1:27" s="20" customFormat="1" x14ac:dyDescent="0.25">
      <c r="A982" s="22"/>
      <c r="C982" s="21"/>
      <c r="U982" s="21"/>
      <c r="AA982" s="21"/>
    </row>
    <row r="983" spans="1:27" s="20" customFormat="1" x14ac:dyDescent="0.25">
      <c r="A983" s="22"/>
      <c r="C983" s="21"/>
      <c r="U983" s="21"/>
      <c r="AA983" s="21"/>
    </row>
    <row r="984" spans="1:27" s="20" customFormat="1" x14ac:dyDescent="0.25">
      <c r="A984" s="22"/>
      <c r="C984" s="21"/>
      <c r="U984" s="21"/>
      <c r="AA984" s="21"/>
    </row>
    <row r="985" spans="1:27" s="20" customFormat="1" x14ac:dyDescent="0.25">
      <c r="A985" s="22"/>
      <c r="C985" s="21"/>
      <c r="U985" s="21"/>
      <c r="AA985" s="21"/>
    </row>
    <row r="986" spans="1:27" s="20" customFormat="1" x14ac:dyDescent="0.25">
      <c r="A986" s="22"/>
      <c r="C986" s="21"/>
      <c r="U986" s="21"/>
      <c r="AA986" s="21"/>
    </row>
    <row r="987" spans="1:27" s="20" customFormat="1" x14ac:dyDescent="0.25">
      <c r="A987" s="22"/>
      <c r="C987" s="21"/>
      <c r="U987" s="21"/>
      <c r="AA987" s="21"/>
    </row>
    <row r="988" spans="1:27" s="20" customFormat="1" x14ac:dyDescent="0.25">
      <c r="A988" s="22"/>
      <c r="C988" s="21"/>
      <c r="U988" s="21"/>
      <c r="AA988" s="21"/>
    </row>
    <row r="989" spans="1:27" s="20" customFormat="1" x14ac:dyDescent="0.25">
      <c r="A989" s="22"/>
      <c r="C989" s="21"/>
      <c r="U989" s="21"/>
      <c r="AA989" s="21"/>
    </row>
    <row r="990" spans="1:27" s="20" customFormat="1" x14ac:dyDescent="0.25">
      <c r="A990" s="22"/>
      <c r="C990" s="21"/>
      <c r="U990" s="21"/>
      <c r="AA990" s="21"/>
    </row>
    <row r="991" spans="1:27" s="20" customFormat="1" x14ac:dyDescent="0.25">
      <c r="A991" s="22"/>
      <c r="C991" s="21"/>
      <c r="U991" s="21"/>
      <c r="AA991" s="21"/>
    </row>
    <row r="992" spans="1:27" s="20" customFormat="1" x14ac:dyDescent="0.25">
      <c r="A992" s="22"/>
      <c r="C992" s="21"/>
      <c r="U992" s="21"/>
      <c r="AA992" s="21"/>
    </row>
    <row r="993" spans="1:27" s="20" customFormat="1" x14ac:dyDescent="0.25">
      <c r="A993" s="22"/>
      <c r="C993" s="21"/>
      <c r="U993" s="21"/>
      <c r="AA993" s="21"/>
    </row>
    <row r="994" spans="1:27" s="20" customFormat="1" x14ac:dyDescent="0.25">
      <c r="A994" s="22"/>
      <c r="C994" s="21"/>
      <c r="U994" s="21"/>
      <c r="AA994" s="21"/>
    </row>
    <row r="995" spans="1:27" s="20" customFormat="1" x14ac:dyDescent="0.25">
      <c r="A995" s="22"/>
      <c r="C995" s="21"/>
      <c r="U995" s="21"/>
      <c r="AA995" s="21"/>
    </row>
    <row r="996" spans="1:27" s="20" customFormat="1" x14ac:dyDescent="0.25">
      <c r="A996" s="22"/>
      <c r="C996" s="21"/>
      <c r="U996" s="21"/>
      <c r="AA996" s="21"/>
    </row>
    <row r="997" spans="1:27" s="20" customFormat="1" x14ac:dyDescent="0.25">
      <c r="A997" s="22"/>
      <c r="C997" s="21"/>
      <c r="U997" s="21"/>
      <c r="AA997" s="21"/>
    </row>
    <row r="998" spans="1:27" s="20" customFormat="1" x14ac:dyDescent="0.25">
      <c r="A998" s="22"/>
      <c r="C998" s="21"/>
      <c r="U998" s="21"/>
      <c r="AA998" s="21"/>
    </row>
    <row r="999" spans="1:27" s="20" customFormat="1" x14ac:dyDescent="0.25">
      <c r="A999" s="22"/>
      <c r="C999" s="21"/>
      <c r="U999" s="21"/>
      <c r="AA999" s="21"/>
    </row>
    <row r="1000" spans="1:27" s="20" customFormat="1" x14ac:dyDescent="0.25">
      <c r="A1000" s="22"/>
      <c r="C1000" s="21"/>
      <c r="U1000" s="21"/>
      <c r="AA1000" s="21"/>
    </row>
    <row r="1001" spans="1:27" s="20" customFormat="1" x14ac:dyDescent="0.25">
      <c r="A1001" s="22"/>
      <c r="C1001" s="21"/>
      <c r="U1001" s="21"/>
      <c r="AA1001" s="21"/>
    </row>
    <row r="1002" spans="1:27" s="20" customFormat="1" x14ac:dyDescent="0.25">
      <c r="A1002" s="22"/>
      <c r="C1002" s="21"/>
      <c r="U1002" s="21"/>
      <c r="AA1002" s="21"/>
    </row>
    <row r="1003" spans="1:27" s="20" customFormat="1" x14ac:dyDescent="0.25">
      <c r="A1003" s="22"/>
      <c r="C1003" s="21"/>
      <c r="U1003" s="21"/>
      <c r="AA1003" s="21"/>
    </row>
    <row r="1004" spans="1:27" s="20" customFormat="1" x14ac:dyDescent="0.25">
      <c r="A1004" s="22"/>
      <c r="C1004" s="21"/>
      <c r="U1004" s="21"/>
      <c r="AA1004" s="21"/>
    </row>
    <row r="1005" spans="1:27" s="20" customFormat="1" x14ac:dyDescent="0.25">
      <c r="A1005" s="22"/>
      <c r="C1005" s="21"/>
      <c r="U1005" s="21"/>
      <c r="AA1005" s="21"/>
    </row>
    <row r="1006" spans="1:27" s="20" customFormat="1" x14ac:dyDescent="0.25">
      <c r="A1006" s="22"/>
      <c r="C1006" s="21"/>
      <c r="U1006" s="21"/>
      <c r="AA1006" s="21"/>
    </row>
    <row r="1007" spans="1:27" s="20" customFormat="1" x14ac:dyDescent="0.25">
      <c r="A1007" s="22"/>
      <c r="C1007" s="21"/>
      <c r="U1007" s="21"/>
      <c r="AA1007" s="21"/>
    </row>
    <row r="1008" spans="1:27" s="20" customFormat="1" x14ac:dyDescent="0.25">
      <c r="A1008" s="22"/>
      <c r="C1008" s="21"/>
      <c r="U1008" s="21"/>
      <c r="AA1008" s="21"/>
    </row>
    <row r="1009" spans="1:27" s="20" customFormat="1" x14ac:dyDescent="0.25">
      <c r="A1009" s="22"/>
      <c r="C1009" s="21"/>
      <c r="U1009" s="21"/>
      <c r="AA1009" s="21"/>
    </row>
    <row r="1010" spans="1:27" s="20" customFormat="1" x14ac:dyDescent="0.25">
      <c r="A1010" s="22"/>
      <c r="C1010" s="21"/>
      <c r="U1010" s="21"/>
      <c r="AA1010" s="21"/>
    </row>
    <row r="1011" spans="1:27" s="20" customFormat="1" x14ac:dyDescent="0.25">
      <c r="A1011" s="22"/>
      <c r="C1011" s="21"/>
      <c r="U1011" s="21"/>
      <c r="AA1011" s="21"/>
    </row>
    <row r="1012" spans="1:27" s="20" customFormat="1" x14ac:dyDescent="0.25">
      <c r="A1012" s="22"/>
      <c r="C1012" s="21"/>
      <c r="U1012" s="21"/>
      <c r="AA1012" s="21"/>
    </row>
    <row r="1013" spans="1:27" s="20" customFormat="1" x14ac:dyDescent="0.25">
      <c r="A1013" s="22"/>
      <c r="C1013" s="21"/>
      <c r="U1013" s="21"/>
      <c r="AA1013" s="21"/>
    </row>
    <row r="1014" spans="1:27" s="20" customFormat="1" x14ac:dyDescent="0.25">
      <c r="A1014" s="22"/>
      <c r="C1014" s="21"/>
      <c r="U1014" s="21"/>
      <c r="AA1014" s="21"/>
    </row>
    <row r="1015" spans="1:27" s="20" customFormat="1" x14ac:dyDescent="0.25">
      <c r="A1015" s="22"/>
      <c r="C1015" s="21"/>
      <c r="U1015" s="21"/>
      <c r="AA1015" s="21"/>
    </row>
    <row r="1016" spans="1:27" s="20" customFormat="1" x14ac:dyDescent="0.25">
      <c r="A1016" s="22"/>
      <c r="C1016" s="21"/>
      <c r="U1016" s="21"/>
      <c r="AA1016" s="21"/>
    </row>
    <row r="1017" spans="1:27" s="20" customFormat="1" x14ac:dyDescent="0.25">
      <c r="A1017" s="22"/>
      <c r="C1017" s="21"/>
      <c r="U1017" s="21"/>
      <c r="AA1017" s="21"/>
    </row>
    <row r="1018" spans="1:27" s="20" customFormat="1" x14ac:dyDescent="0.25">
      <c r="A1018" s="22"/>
      <c r="C1018" s="21"/>
      <c r="U1018" s="21"/>
      <c r="AA1018" s="21"/>
    </row>
    <row r="1019" spans="1:27" s="20" customFormat="1" x14ac:dyDescent="0.25">
      <c r="A1019" s="22"/>
      <c r="C1019" s="21"/>
      <c r="U1019" s="21"/>
      <c r="AA1019" s="21"/>
    </row>
    <row r="1020" spans="1:27" s="20" customFormat="1" x14ac:dyDescent="0.25">
      <c r="A1020" s="22"/>
      <c r="C1020" s="21"/>
      <c r="U1020" s="21"/>
      <c r="AA1020" s="21"/>
    </row>
    <row r="1021" spans="1:27" s="20" customFormat="1" x14ac:dyDescent="0.25">
      <c r="A1021" s="22"/>
      <c r="C1021" s="21"/>
      <c r="U1021" s="21"/>
      <c r="AA1021" s="21"/>
    </row>
    <row r="1022" spans="1:27" s="20" customFormat="1" x14ac:dyDescent="0.25">
      <c r="A1022" s="22"/>
      <c r="C1022" s="21"/>
      <c r="U1022" s="21"/>
      <c r="AA1022" s="21"/>
    </row>
    <row r="1023" spans="1:27" s="20" customFormat="1" x14ac:dyDescent="0.25">
      <c r="A1023" s="22"/>
      <c r="C1023" s="21"/>
      <c r="U1023" s="21"/>
      <c r="AA1023" s="21"/>
    </row>
    <row r="1024" spans="1:27" s="20" customFormat="1" x14ac:dyDescent="0.25">
      <c r="A1024" s="22"/>
      <c r="C1024" s="21"/>
      <c r="U1024" s="21"/>
      <c r="AA1024" s="21"/>
    </row>
    <row r="1025" spans="1:27" s="20" customFormat="1" x14ac:dyDescent="0.25">
      <c r="A1025" s="22"/>
      <c r="C1025" s="21"/>
      <c r="U1025" s="21"/>
      <c r="AA1025" s="21"/>
    </row>
    <row r="1026" spans="1:27" s="20" customFormat="1" x14ac:dyDescent="0.25">
      <c r="A1026" s="22"/>
      <c r="C1026" s="21"/>
      <c r="U1026" s="21"/>
      <c r="AA1026" s="21"/>
    </row>
    <row r="1027" spans="1:27" s="20" customFormat="1" x14ac:dyDescent="0.25">
      <c r="A1027" s="22"/>
      <c r="C1027" s="21"/>
      <c r="U1027" s="21"/>
      <c r="AA1027" s="21"/>
    </row>
    <row r="1028" spans="1:27" s="20" customFormat="1" x14ac:dyDescent="0.25">
      <c r="A1028" s="22"/>
      <c r="C1028" s="21"/>
      <c r="U1028" s="21"/>
      <c r="AA1028" s="21"/>
    </row>
    <row r="1029" spans="1:27" s="20" customFormat="1" x14ac:dyDescent="0.25">
      <c r="A1029" s="22"/>
      <c r="C1029" s="21"/>
      <c r="U1029" s="21"/>
      <c r="AA1029" s="21"/>
    </row>
    <row r="1030" spans="1:27" s="20" customFormat="1" x14ac:dyDescent="0.25">
      <c r="A1030" s="22"/>
      <c r="C1030" s="21"/>
      <c r="U1030" s="21"/>
      <c r="AA1030" s="21"/>
    </row>
    <row r="1031" spans="1:27" s="20" customFormat="1" x14ac:dyDescent="0.25">
      <c r="A1031" s="22"/>
      <c r="C1031" s="21"/>
      <c r="U1031" s="21"/>
      <c r="AA1031" s="21"/>
    </row>
    <row r="1032" spans="1:27" s="20" customFormat="1" x14ac:dyDescent="0.25">
      <c r="A1032" s="22"/>
      <c r="C1032" s="21"/>
      <c r="U1032" s="21"/>
      <c r="AA1032" s="21"/>
    </row>
    <row r="1033" spans="1:27" s="20" customFormat="1" x14ac:dyDescent="0.25">
      <c r="A1033" s="22"/>
      <c r="C1033" s="21"/>
      <c r="U1033" s="21"/>
      <c r="AA1033" s="21"/>
    </row>
    <row r="1034" spans="1:27" s="20" customFormat="1" x14ac:dyDescent="0.25">
      <c r="A1034" s="22"/>
      <c r="C1034" s="21"/>
      <c r="U1034" s="21"/>
      <c r="AA1034" s="21"/>
    </row>
    <row r="1035" spans="1:27" s="20" customFormat="1" x14ac:dyDescent="0.25">
      <c r="A1035" s="22"/>
      <c r="C1035" s="21"/>
      <c r="U1035" s="21"/>
      <c r="AA1035" s="21"/>
    </row>
    <row r="1036" spans="1:27" s="20" customFormat="1" x14ac:dyDescent="0.25">
      <c r="A1036" s="22"/>
      <c r="C1036" s="21"/>
      <c r="U1036" s="21"/>
      <c r="AA1036" s="21"/>
    </row>
    <row r="1037" spans="1:27" s="20" customFormat="1" x14ac:dyDescent="0.25">
      <c r="A1037" s="22"/>
      <c r="C1037" s="21"/>
      <c r="U1037" s="21"/>
      <c r="AA1037" s="21"/>
    </row>
    <row r="1038" spans="1:27" s="20" customFormat="1" x14ac:dyDescent="0.25">
      <c r="A1038" s="22"/>
      <c r="C1038" s="21"/>
      <c r="U1038" s="21"/>
      <c r="AA1038" s="21"/>
    </row>
    <row r="1039" spans="1:27" s="20" customFormat="1" x14ac:dyDescent="0.25">
      <c r="A1039" s="22"/>
      <c r="C1039" s="21"/>
      <c r="U1039" s="21"/>
      <c r="AA1039" s="21"/>
    </row>
    <row r="1040" spans="1:27" s="20" customFormat="1" x14ac:dyDescent="0.25">
      <c r="A1040" s="22"/>
      <c r="C1040" s="21"/>
      <c r="U1040" s="21"/>
      <c r="AA1040" s="21"/>
    </row>
    <row r="1041" spans="1:27" s="20" customFormat="1" x14ac:dyDescent="0.25">
      <c r="A1041" s="22"/>
      <c r="C1041" s="21"/>
      <c r="U1041" s="21"/>
      <c r="AA1041" s="21"/>
    </row>
    <row r="1042" spans="1:27" s="20" customFormat="1" x14ac:dyDescent="0.25">
      <c r="A1042" s="22"/>
      <c r="C1042" s="21"/>
      <c r="U1042" s="21"/>
      <c r="AA1042" s="21"/>
    </row>
    <row r="1043" spans="1:27" s="20" customFormat="1" x14ac:dyDescent="0.25">
      <c r="A1043" s="22"/>
      <c r="C1043" s="21"/>
      <c r="U1043" s="21"/>
      <c r="AA1043" s="21"/>
    </row>
    <row r="1044" spans="1:27" s="20" customFormat="1" x14ac:dyDescent="0.25">
      <c r="A1044" s="22"/>
      <c r="C1044" s="21"/>
      <c r="U1044" s="21"/>
      <c r="AA1044" s="21"/>
    </row>
    <row r="1045" spans="1:27" s="20" customFormat="1" x14ac:dyDescent="0.25">
      <c r="A1045" s="22"/>
      <c r="C1045" s="21"/>
      <c r="U1045" s="21"/>
      <c r="AA1045" s="21"/>
    </row>
    <row r="1046" spans="1:27" s="20" customFormat="1" x14ac:dyDescent="0.25">
      <c r="A1046" s="22"/>
      <c r="C1046" s="21"/>
      <c r="U1046" s="21"/>
      <c r="AA1046" s="21"/>
    </row>
    <row r="1047" spans="1:27" s="20" customFormat="1" x14ac:dyDescent="0.25">
      <c r="A1047" s="22"/>
      <c r="C1047" s="21"/>
      <c r="U1047" s="21"/>
      <c r="AA1047" s="21"/>
    </row>
    <row r="1048" spans="1:27" s="20" customFormat="1" x14ac:dyDescent="0.25">
      <c r="A1048" s="22"/>
      <c r="C1048" s="21"/>
      <c r="U1048" s="21"/>
      <c r="AA1048" s="21"/>
    </row>
    <row r="1049" spans="1:27" s="20" customFormat="1" x14ac:dyDescent="0.25">
      <c r="A1049" s="22"/>
      <c r="C1049" s="21"/>
      <c r="U1049" s="21"/>
      <c r="AA1049" s="21"/>
    </row>
    <row r="1050" spans="1:27" s="20" customFormat="1" x14ac:dyDescent="0.25">
      <c r="A1050" s="22"/>
      <c r="C1050" s="21"/>
      <c r="U1050" s="21"/>
      <c r="AA1050" s="21"/>
    </row>
    <row r="1051" spans="1:27" s="20" customFormat="1" x14ac:dyDescent="0.25">
      <c r="A1051" s="22"/>
      <c r="C1051" s="21"/>
      <c r="U1051" s="21"/>
      <c r="AA1051" s="21"/>
    </row>
    <row r="1052" spans="1:27" s="20" customFormat="1" x14ac:dyDescent="0.25">
      <c r="A1052" s="22"/>
      <c r="C1052" s="21"/>
      <c r="U1052" s="21"/>
      <c r="AA1052" s="21"/>
    </row>
    <row r="1053" spans="1:27" s="20" customFormat="1" x14ac:dyDescent="0.25">
      <c r="A1053" s="22"/>
      <c r="C1053" s="21"/>
      <c r="U1053" s="21"/>
      <c r="AA1053" s="21"/>
    </row>
    <row r="1054" spans="1:27" s="20" customFormat="1" x14ac:dyDescent="0.25">
      <c r="A1054" s="22"/>
      <c r="C1054" s="21"/>
      <c r="U1054" s="21"/>
      <c r="AA1054" s="21"/>
    </row>
    <row r="1055" spans="1:27" s="20" customFormat="1" x14ac:dyDescent="0.25">
      <c r="A1055" s="22"/>
      <c r="C1055" s="21"/>
      <c r="U1055" s="21"/>
      <c r="AA1055" s="21"/>
    </row>
    <row r="1056" spans="1:27" s="20" customFormat="1" x14ac:dyDescent="0.25">
      <c r="A1056" s="22"/>
      <c r="C1056" s="21"/>
      <c r="U1056" s="21"/>
      <c r="AA1056" s="21"/>
    </row>
    <row r="1057" spans="1:27" s="20" customFormat="1" x14ac:dyDescent="0.25">
      <c r="A1057" s="22"/>
      <c r="C1057" s="21"/>
      <c r="U1057" s="21"/>
      <c r="AA1057" s="21"/>
    </row>
    <row r="1058" spans="1:27" s="20" customFormat="1" x14ac:dyDescent="0.25">
      <c r="A1058" s="22"/>
      <c r="C1058" s="21"/>
      <c r="U1058" s="21"/>
      <c r="AA1058" s="21"/>
    </row>
    <row r="1059" spans="1:27" s="20" customFormat="1" x14ac:dyDescent="0.25">
      <c r="A1059" s="22"/>
      <c r="C1059" s="21"/>
      <c r="U1059" s="21"/>
      <c r="AA1059" s="21"/>
    </row>
    <row r="1060" spans="1:27" s="20" customFormat="1" x14ac:dyDescent="0.25">
      <c r="A1060" s="22"/>
      <c r="C1060" s="21"/>
      <c r="U1060" s="21"/>
      <c r="AA1060" s="21"/>
    </row>
    <row r="1061" spans="1:27" s="20" customFormat="1" x14ac:dyDescent="0.25">
      <c r="A1061" s="22"/>
      <c r="C1061" s="21"/>
      <c r="U1061" s="21"/>
      <c r="AA1061" s="21"/>
    </row>
    <row r="1062" spans="1:27" s="20" customFormat="1" x14ac:dyDescent="0.25">
      <c r="A1062" s="22"/>
      <c r="C1062" s="21"/>
      <c r="U1062" s="21"/>
      <c r="AA1062" s="21"/>
    </row>
    <row r="1063" spans="1:27" s="20" customFormat="1" x14ac:dyDescent="0.25">
      <c r="A1063" s="22"/>
      <c r="C1063" s="21"/>
      <c r="U1063" s="21"/>
      <c r="AA1063" s="21"/>
    </row>
    <row r="1064" spans="1:27" s="20" customFormat="1" x14ac:dyDescent="0.25">
      <c r="A1064" s="22"/>
      <c r="C1064" s="21"/>
      <c r="U1064" s="21"/>
      <c r="AA1064" s="21"/>
    </row>
    <row r="1065" spans="1:27" s="20" customFormat="1" x14ac:dyDescent="0.25">
      <c r="A1065" s="22"/>
      <c r="C1065" s="21"/>
      <c r="U1065" s="21"/>
      <c r="AA1065" s="21"/>
    </row>
    <row r="1066" spans="1:27" s="20" customFormat="1" x14ac:dyDescent="0.25">
      <c r="A1066" s="22"/>
      <c r="C1066" s="21"/>
      <c r="U1066" s="21"/>
      <c r="AA1066" s="21"/>
    </row>
    <row r="1067" spans="1:27" s="20" customFormat="1" x14ac:dyDescent="0.25">
      <c r="A1067" s="22"/>
      <c r="C1067" s="21"/>
      <c r="U1067" s="21"/>
      <c r="AA1067" s="21"/>
    </row>
    <row r="1068" spans="1:27" s="20" customFormat="1" x14ac:dyDescent="0.25">
      <c r="A1068" s="22"/>
      <c r="C1068" s="21"/>
      <c r="U1068" s="21"/>
      <c r="AA1068" s="21"/>
    </row>
    <row r="1069" spans="1:27" s="20" customFormat="1" x14ac:dyDescent="0.25">
      <c r="A1069" s="22"/>
      <c r="C1069" s="21"/>
      <c r="U1069" s="21"/>
      <c r="AA1069" s="21"/>
    </row>
    <row r="1070" spans="1:27" s="20" customFormat="1" x14ac:dyDescent="0.25">
      <c r="A1070" s="22"/>
      <c r="C1070" s="21"/>
      <c r="U1070" s="21"/>
      <c r="AA1070" s="21"/>
    </row>
    <row r="1071" spans="1:27" s="20" customFormat="1" x14ac:dyDescent="0.25">
      <c r="A1071" s="22"/>
      <c r="C1071" s="21"/>
      <c r="U1071" s="21"/>
      <c r="AA1071" s="21"/>
    </row>
    <row r="1072" spans="1:27" s="20" customFormat="1" x14ac:dyDescent="0.25">
      <c r="A1072" s="22"/>
      <c r="C1072" s="21"/>
      <c r="U1072" s="21"/>
      <c r="AA1072" s="21"/>
    </row>
    <row r="1073" spans="1:27" s="20" customFormat="1" x14ac:dyDescent="0.25">
      <c r="A1073" s="22"/>
      <c r="C1073" s="21"/>
      <c r="U1073" s="21"/>
      <c r="AA1073" s="21"/>
    </row>
    <row r="1074" spans="1:27" s="20" customFormat="1" x14ac:dyDescent="0.25">
      <c r="A1074" s="22"/>
      <c r="C1074" s="21"/>
      <c r="U1074" s="21"/>
      <c r="AA1074" s="21"/>
    </row>
    <row r="1075" spans="1:27" s="20" customFormat="1" x14ac:dyDescent="0.25">
      <c r="A1075" s="22"/>
      <c r="C1075" s="21"/>
      <c r="U1075" s="21"/>
      <c r="AA1075" s="21"/>
    </row>
    <row r="1076" spans="1:27" s="20" customFormat="1" x14ac:dyDescent="0.25">
      <c r="A1076" s="22"/>
      <c r="C1076" s="21"/>
      <c r="U1076" s="21"/>
      <c r="AA1076" s="21"/>
    </row>
    <row r="1077" spans="1:27" s="20" customFormat="1" x14ac:dyDescent="0.25">
      <c r="A1077" s="22"/>
      <c r="C1077" s="21"/>
      <c r="U1077" s="21"/>
      <c r="AA1077" s="21"/>
    </row>
    <row r="1078" spans="1:27" s="20" customFormat="1" x14ac:dyDescent="0.25">
      <c r="A1078" s="22"/>
      <c r="C1078" s="21"/>
      <c r="U1078" s="21"/>
      <c r="AA1078" s="21"/>
    </row>
    <row r="1079" spans="1:27" s="20" customFormat="1" x14ac:dyDescent="0.25">
      <c r="A1079" s="22"/>
      <c r="C1079" s="21"/>
      <c r="U1079" s="21"/>
      <c r="AA1079" s="21"/>
    </row>
    <row r="1080" spans="1:27" s="20" customFormat="1" x14ac:dyDescent="0.25">
      <c r="A1080" s="22"/>
      <c r="C1080" s="21"/>
      <c r="U1080" s="21"/>
      <c r="AA1080" s="21"/>
    </row>
    <row r="1081" spans="1:27" s="20" customFormat="1" x14ac:dyDescent="0.25">
      <c r="A1081" s="22"/>
      <c r="C1081" s="21"/>
      <c r="U1081" s="21"/>
      <c r="AA1081" s="21"/>
    </row>
    <row r="1082" spans="1:27" s="20" customFormat="1" x14ac:dyDescent="0.25">
      <c r="A1082" s="22"/>
      <c r="C1082" s="21"/>
      <c r="U1082" s="21"/>
      <c r="AA1082" s="21"/>
    </row>
    <row r="1083" spans="1:27" s="20" customFormat="1" x14ac:dyDescent="0.25">
      <c r="A1083" s="22"/>
      <c r="C1083" s="21"/>
      <c r="U1083" s="21"/>
      <c r="AA1083" s="21"/>
    </row>
    <row r="1084" spans="1:27" s="20" customFormat="1" x14ac:dyDescent="0.25">
      <c r="A1084" s="22"/>
      <c r="C1084" s="21"/>
      <c r="U1084" s="21"/>
      <c r="AA1084" s="21"/>
    </row>
    <row r="1085" spans="1:27" s="20" customFormat="1" x14ac:dyDescent="0.25">
      <c r="A1085" s="22"/>
      <c r="C1085" s="21"/>
      <c r="U1085" s="21"/>
      <c r="AA1085" s="21"/>
    </row>
    <row r="1086" spans="1:27" s="20" customFormat="1" x14ac:dyDescent="0.25">
      <c r="A1086" s="22"/>
      <c r="C1086" s="21"/>
      <c r="U1086" s="21"/>
      <c r="AA1086" s="21"/>
    </row>
    <row r="1087" spans="1:27" s="20" customFormat="1" x14ac:dyDescent="0.25">
      <c r="A1087" s="22"/>
      <c r="C1087" s="21"/>
      <c r="U1087" s="21"/>
      <c r="AA1087" s="21"/>
    </row>
    <row r="1088" spans="1:27" s="20" customFormat="1" x14ac:dyDescent="0.25">
      <c r="A1088" s="22"/>
      <c r="C1088" s="21"/>
      <c r="U1088" s="21"/>
      <c r="AA1088" s="21"/>
    </row>
    <row r="1089" spans="1:27" s="20" customFormat="1" x14ac:dyDescent="0.25">
      <c r="A1089" s="22"/>
      <c r="C1089" s="21"/>
      <c r="U1089" s="21"/>
      <c r="AA1089" s="21"/>
    </row>
    <row r="1090" spans="1:27" s="20" customFormat="1" x14ac:dyDescent="0.25">
      <c r="A1090" s="22"/>
      <c r="C1090" s="21"/>
      <c r="U1090" s="21"/>
      <c r="AA1090" s="21"/>
    </row>
    <row r="1091" spans="1:27" s="20" customFormat="1" x14ac:dyDescent="0.25">
      <c r="A1091" s="22"/>
      <c r="C1091" s="21"/>
      <c r="U1091" s="21"/>
      <c r="AA1091" s="21"/>
    </row>
    <row r="1092" spans="1:27" s="20" customFormat="1" x14ac:dyDescent="0.25">
      <c r="A1092" s="22"/>
      <c r="C1092" s="21"/>
      <c r="U1092" s="21"/>
      <c r="AA1092" s="21"/>
    </row>
    <row r="1093" spans="1:27" s="20" customFormat="1" x14ac:dyDescent="0.25">
      <c r="A1093" s="22"/>
      <c r="C1093" s="21"/>
      <c r="U1093" s="21"/>
      <c r="AA1093" s="21"/>
    </row>
    <row r="1094" spans="1:27" s="20" customFormat="1" x14ac:dyDescent="0.25">
      <c r="A1094" s="22"/>
      <c r="C1094" s="21"/>
      <c r="U1094" s="21"/>
      <c r="AA1094" s="21"/>
    </row>
    <row r="1095" spans="1:27" s="20" customFormat="1" x14ac:dyDescent="0.25">
      <c r="A1095" s="22"/>
      <c r="C1095" s="21"/>
      <c r="U1095" s="21"/>
      <c r="AA1095" s="21"/>
    </row>
    <row r="1096" spans="1:27" s="20" customFormat="1" x14ac:dyDescent="0.25">
      <c r="A1096" s="22"/>
      <c r="C1096" s="21"/>
      <c r="U1096" s="21"/>
      <c r="AA1096" s="21"/>
    </row>
    <row r="1097" spans="1:27" s="20" customFormat="1" x14ac:dyDescent="0.25">
      <c r="A1097" s="22"/>
      <c r="C1097" s="21"/>
      <c r="U1097" s="21"/>
      <c r="AA1097" s="21"/>
    </row>
    <row r="1098" spans="1:27" s="20" customFormat="1" x14ac:dyDescent="0.25">
      <c r="A1098" s="22"/>
      <c r="C1098" s="21"/>
      <c r="U1098" s="21"/>
      <c r="AA1098" s="21"/>
    </row>
    <row r="1099" spans="1:27" s="20" customFormat="1" x14ac:dyDescent="0.25">
      <c r="A1099" s="22"/>
      <c r="C1099" s="21"/>
      <c r="U1099" s="21"/>
      <c r="AA1099" s="21"/>
    </row>
    <row r="1100" spans="1:27" s="20" customFormat="1" x14ac:dyDescent="0.25">
      <c r="A1100" s="22"/>
      <c r="C1100" s="21"/>
      <c r="U1100" s="21"/>
      <c r="AA1100" s="21"/>
    </row>
    <row r="1101" spans="1:27" s="20" customFormat="1" x14ac:dyDescent="0.25">
      <c r="A1101" s="22"/>
      <c r="C1101" s="21"/>
      <c r="U1101" s="21"/>
      <c r="AA1101" s="21"/>
    </row>
    <row r="1102" spans="1:27" s="20" customFormat="1" x14ac:dyDescent="0.25">
      <c r="A1102" s="22"/>
      <c r="C1102" s="21"/>
      <c r="U1102" s="21"/>
      <c r="AA1102" s="21"/>
    </row>
    <row r="1103" spans="1:27" s="20" customFormat="1" x14ac:dyDescent="0.25">
      <c r="A1103" s="22"/>
      <c r="C1103" s="21"/>
      <c r="U1103" s="21"/>
      <c r="AA1103" s="21"/>
    </row>
    <row r="1104" spans="1:27" s="20" customFormat="1" x14ac:dyDescent="0.25">
      <c r="A1104" s="22"/>
      <c r="C1104" s="21"/>
      <c r="U1104" s="21"/>
      <c r="AA1104" s="21"/>
    </row>
    <row r="1105" spans="1:27" s="20" customFormat="1" x14ac:dyDescent="0.25">
      <c r="A1105" s="22"/>
      <c r="C1105" s="21"/>
      <c r="U1105" s="21"/>
      <c r="AA1105" s="21"/>
    </row>
    <row r="1106" spans="1:27" s="20" customFormat="1" x14ac:dyDescent="0.25">
      <c r="A1106" s="22"/>
      <c r="C1106" s="21"/>
      <c r="U1106" s="21"/>
      <c r="AA1106" s="21"/>
    </row>
    <row r="1107" spans="1:27" s="20" customFormat="1" x14ac:dyDescent="0.25">
      <c r="A1107" s="22"/>
      <c r="C1107" s="21"/>
      <c r="U1107" s="21"/>
      <c r="AA1107" s="21"/>
    </row>
    <row r="1108" spans="1:27" s="20" customFormat="1" x14ac:dyDescent="0.25">
      <c r="A1108" s="22"/>
      <c r="C1108" s="21"/>
      <c r="U1108" s="21"/>
      <c r="AA1108" s="21"/>
    </row>
    <row r="1109" spans="1:27" s="20" customFormat="1" x14ac:dyDescent="0.25">
      <c r="A1109" s="22"/>
      <c r="C1109" s="21"/>
      <c r="U1109" s="21"/>
      <c r="AA1109" s="21"/>
    </row>
    <row r="1110" spans="1:27" s="20" customFormat="1" x14ac:dyDescent="0.25">
      <c r="A1110" s="22"/>
      <c r="C1110" s="21"/>
      <c r="U1110" s="21"/>
      <c r="AA1110" s="21"/>
    </row>
    <row r="1111" spans="1:27" s="20" customFormat="1" x14ac:dyDescent="0.25">
      <c r="A1111" s="22"/>
      <c r="C1111" s="21"/>
      <c r="U1111" s="21"/>
      <c r="AA1111" s="21"/>
    </row>
    <row r="1112" spans="1:27" s="20" customFormat="1" x14ac:dyDescent="0.25">
      <c r="A1112" s="22"/>
      <c r="C1112" s="21"/>
      <c r="U1112" s="21"/>
      <c r="AA1112" s="21"/>
    </row>
    <row r="1113" spans="1:27" s="20" customFormat="1" x14ac:dyDescent="0.25">
      <c r="A1113" s="22"/>
      <c r="C1113" s="21"/>
      <c r="U1113" s="21"/>
      <c r="AA1113" s="21"/>
    </row>
    <row r="1114" spans="1:27" s="20" customFormat="1" x14ac:dyDescent="0.25">
      <c r="A1114" s="22"/>
      <c r="C1114" s="21"/>
      <c r="U1114" s="21"/>
      <c r="AA1114" s="21"/>
    </row>
    <row r="1115" spans="1:27" s="20" customFormat="1" x14ac:dyDescent="0.25">
      <c r="A1115" s="22"/>
      <c r="C1115" s="21"/>
      <c r="U1115" s="21"/>
      <c r="AA1115" s="21"/>
    </row>
    <row r="1116" spans="1:27" s="20" customFormat="1" x14ac:dyDescent="0.25">
      <c r="A1116" s="22"/>
      <c r="C1116" s="21"/>
      <c r="U1116" s="21"/>
      <c r="AA1116" s="21"/>
    </row>
    <row r="1117" spans="1:27" s="20" customFormat="1" x14ac:dyDescent="0.25">
      <c r="A1117" s="22"/>
      <c r="C1117" s="21"/>
      <c r="U1117" s="21"/>
      <c r="AA1117" s="21"/>
    </row>
    <row r="1118" spans="1:27" s="20" customFormat="1" x14ac:dyDescent="0.25">
      <c r="A1118" s="22"/>
      <c r="C1118" s="21"/>
      <c r="U1118" s="21"/>
      <c r="AA1118" s="21"/>
    </row>
  </sheetData>
  <sheetProtection algorithmName="SHA-512" hashValue="8ygqaXSb8r8zJEOXd6K1UWrwqT2F/X/HXvoByNTs39PtnRobLY5mhPH2MNRU5RZ0xjmkzgCbaL1LL1wfo5htxA==" saltValue="DY64PZy7zbO29K57lGRQBA==" spinCount="100000" sheet="1" objects="1" scenarios="1" selectLockedCells="1" selectUnlockedCells="1"/>
  <mergeCells count="28">
    <mergeCell ref="D28:E32"/>
    <mergeCell ref="F28:G32"/>
    <mergeCell ref="J25:M26"/>
    <mergeCell ref="J27:K27"/>
    <mergeCell ref="L27:M27"/>
    <mergeCell ref="J28:K32"/>
    <mergeCell ref="L28:M32"/>
    <mergeCell ref="O2:O11"/>
    <mergeCell ref="P2:P11"/>
    <mergeCell ref="D25:G26"/>
    <mergeCell ref="D27:E27"/>
    <mergeCell ref="F27:G27"/>
    <mergeCell ref="Q2:Q11"/>
    <mergeCell ref="R2:R11"/>
    <mergeCell ref="S2:S11"/>
    <mergeCell ref="B12:BD22"/>
    <mergeCell ref="U2:U11"/>
    <mergeCell ref="B2:B11"/>
    <mergeCell ref="C2:C11"/>
    <mergeCell ref="D2:D11"/>
    <mergeCell ref="E2:E11"/>
    <mergeCell ref="F2:F11"/>
    <mergeCell ref="G2:G11"/>
    <mergeCell ref="H2:H11"/>
    <mergeCell ref="I2:I11"/>
    <mergeCell ref="J2:J11"/>
    <mergeCell ref="K2:K11"/>
    <mergeCell ref="L2:L11"/>
  </mergeCells>
  <phoneticPr fontId="3" type="noConversion"/>
  <pageMargins left="0.7" right="0.7" top="0.75" bottom="0.75" header="0.3" footer="0.3"/>
  <pageSetup scale="10" orientation="portrait" r:id="rId1"/>
  <rowBreaks count="1" manualBreakCount="1">
    <brk id="21" max="16383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CDE121E9-353C-4F13-BBBB-66D4964FA843}">
          <x14:formula1>
            <xm:f>التعريفات!$B$3:$B$4</xm:f>
          </x14:formula1>
          <xm:sqref>C2</xm:sqref>
        </x14:dataValidation>
        <x14:dataValidation type="list" allowBlank="1" showInputMessage="1" showErrorMessage="1" promptTitle="10% Germany" xr:uid="{3038A0F4-8C8F-4EAC-83F0-6D2436DA05ED}">
          <x14:formula1>
            <xm:f>التعريفات!$H$3:$H$4</xm:f>
          </x14:formula1>
          <xm:sqref>M3:M11</xm:sqref>
        </x14:dataValidation>
        <x14:dataValidation type="list" allowBlank="1" showInputMessage="1" showErrorMessage="1" promptTitle="Q order" xr:uid="{126D6E85-AFB3-477A-8CB5-74FB8D9951C4}">
          <x14:formula1>
            <xm:f>التعريفات!$I$3:$I$8</xm:f>
          </x14:formula1>
          <xm:sqref>N2:N11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833A7-CB5C-4BEC-B98C-815E0E0B72FE}">
  <dimension ref="B2:J14"/>
  <sheetViews>
    <sheetView zoomScale="85" zoomScaleNormal="85" workbookViewId="0">
      <selection activeCell="C7" sqref="C7:C9"/>
    </sheetView>
  </sheetViews>
  <sheetFormatPr defaultRowHeight="21" x14ac:dyDescent="0.35"/>
  <cols>
    <col min="1" max="1" width="9.140625" style="2"/>
    <col min="2" max="2" width="10.42578125" style="2" bestFit="1" customWidth="1"/>
    <col min="3" max="3" width="37.28515625" style="2" bestFit="1" customWidth="1"/>
    <col min="4" max="4" width="9.140625" style="2"/>
    <col min="5" max="5" width="17" style="2" bestFit="1" customWidth="1"/>
    <col min="6" max="6" width="9.140625" style="2"/>
    <col min="7" max="7" width="15.28515625" style="2" bestFit="1" customWidth="1"/>
    <col min="8" max="8" width="13.140625" style="2" bestFit="1" customWidth="1"/>
    <col min="9" max="9" width="11.42578125" style="2" bestFit="1" customWidth="1"/>
    <col min="10" max="10" width="14.7109375" style="2" bestFit="1" customWidth="1"/>
    <col min="11" max="16384" width="9.140625" style="2"/>
  </cols>
  <sheetData>
    <row r="2" spans="2:10" s="3" customFormat="1" x14ac:dyDescent="0.35">
      <c r="B2" s="3" t="s">
        <v>57</v>
      </c>
      <c r="C2" s="3" t="s">
        <v>58</v>
      </c>
      <c r="E2" s="3" t="s">
        <v>59</v>
      </c>
      <c r="G2" s="3" t="s">
        <v>60</v>
      </c>
      <c r="H2" s="3" t="s">
        <v>61</v>
      </c>
      <c r="I2" s="3" t="s">
        <v>62</v>
      </c>
      <c r="J2" s="3" t="s">
        <v>63</v>
      </c>
    </row>
    <row r="3" spans="2:10" x14ac:dyDescent="0.35">
      <c r="B3" s="2" t="s">
        <v>64</v>
      </c>
      <c r="C3" s="2" t="s">
        <v>65</v>
      </c>
      <c r="E3" s="1" t="s">
        <v>66</v>
      </c>
      <c r="G3" s="2" t="s">
        <v>67</v>
      </c>
      <c r="H3" s="2" t="s">
        <v>68</v>
      </c>
      <c r="I3" s="2">
        <v>1</v>
      </c>
      <c r="J3" s="2">
        <v>1003300</v>
      </c>
    </row>
    <row r="4" spans="2:10" x14ac:dyDescent="0.35">
      <c r="B4" s="2" t="s">
        <v>51</v>
      </c>
      <c r="C4" s="2" t="s">
        <v>69</v>
      </c>
      <c r="E4" s="1" t="s">
        <v>70</v>
      </c>
      <c r="G4" s="2" t="s">
        <v>71</v>
      </c>
      <c r="H4" s="2" t="s">
        <v>72</v>
      </c>
      <c r="I4" s="2">
        <v>2</v>
      </c>
      <c r="J4" s="2">
        <v>10033</v>
      </c>
    </row>
    <row r="5" spans="2:10" x14ac:dyDescent="0.35">
      <c r="B5" s="2" t="s">
        <v>73</v>
      </c>
      <c r="C5" s="2" t="s">
        <v>74</v>
      </c>
      <c r="E5" s="1" t="s">
        <v>75</v>
      </c>
      <c r="G5" s="2" t="s">
        <v>76</v>
      </c>
      <c r="I5" s="2">
        <v>3</v>
      </c>
    </row>
    <row r="6" spans="2:10" x14ac:dyDescent="0.35">
      <c r="C6" s="2" t="s">
        <v>77</v>
      </c>
      <c r="E6" s="1" t="s">
        <v>78</v>
      </c>
      <c r="I6" s="2">
        <v>4</v>
      </c>
    </row>
    <row r="7" spans="2:10" x14ac:dyDescent="0.35">
      <c r="C7" s="2" t="s">
        <v>79</v>
      </c>
      <c r="E7" s="1" t="s">
        <v>80</v>
      </c>
      <c r="I7" s="2">
        <v>5</v>
      </c>
    </row>
    <row r="8" spans="2:10" x14ac:dyDescent="0.35">
      <c r="C8" s="2" t="s">
        <v>81</v>
      </c>
      <c r="E8" s="1" t="s">
        <v>82</v>
      </c>
      <c r="I8" s="2">
        <v>6</v>
      </c>
    </row>
    <row r="9" spans="2:10" x14ac:dyDescent="0.35">
      <c r="C9" s="2" t="s">
        <v>83</v>
      </c>
      <c r="E9" s="1" t="s">
        <v>84</v>
      </c>
    </row>
    <row r="10" spans="2:10" x14ac:dyDescent="0.35">
      <c r="C10" s="2" t="s">
        <v>85</v>
      </c>
      <c r="E10" s="1" t="s">
        <v>86</v>
      </c>
    </row>
    <row r="11" spans="2:10" x14ac:dyDescent="0.35">
      <c r="C11" s="2" t="s">
        <v>87</v>
      </c>
      <c r="E11" s="1" t="s">
        <v>88</v>
      </c>
    </row>
    <row r="12" spans="2:10" x14ac:dyDescent="0.35">
      <c r="C12" s="2" t="s">
        <v>89</v>
      </c>
      <c r="E12" s="1" t="s">
        <v>90</v>
      </c>
    </row>
    <row r="13" spans="2:10" x14ac:dyDescent="0.35">
      <c r="E13" s="1" t="s">
        <v>91</v>
      </c>
    </row>
    <row r="14" spans="2:10" x14ac:dyDescent="0.35">
      <c r="E14" s="1" t="s">
        <v>92</v>
      </c>
    </row>
  </sheetData>
  <sheetProtection algorithmName="SHA-512" hashValue="lQgobGEFTGsMUTpFyuyPrR/kSpou/xFxFfCUrqvHa4PErxzVQkkVH7SMjCbFncLGyIkCBjS3wG23DDid257YBQ==" saltValue="JrVfTqEWPJ/BOC5yDUt5EQ==" spinCount="100000" sheet="1" objects="1" selectLockedCells="1" selectUnlockedCell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E6E90-0C6E-47AF-B437-13CDE4B26D0D}">
  <dimension ref="A1:AA127"/>
  <sheetViews>
    <sheetView showGridLines="0" tabSelected="1" view="pageBreakPreview" zoomScale="85" zoomScaleNormal="70" zoomScaleSheetLayoutView="85" workbookViewId="0">
      <selection activeCell="A32" sqref="A32"/>
    </sheetView>
  </sheetViews>
  <sheetFormatPr defaultRowHeight="18.75" x14ac:dyDescent="0.3"/>
  <cols>
    <col min="1" max="1" width="69" style="51" customWidth="1"/>
    <col min="2" max="2" width="45.85546875" style="51" customWidth="1"/>
    <col min="3" max="4" width="9.140625" style="51"/>
    <col min="5" max="5" width="18.28515625" style="51" customWidth="1"/>
    <col min="6" max="6" width="14.42578125" style="51" customWidth="1"/>
    <col min="7" max="7" width="23" style="51" customWidth="1"/>
    <col min="8" max="8" width="9.7109375" style="51" customWidth="1"/>
    <col min="9" max="9" width="13.85546875" style="51" customWidth="1"/>
    <col min="10" max="10" width="22.28515625" style="51" customWidth="1"/>
    <col min="11" max="11" width="9.140625" style="51"/>
    <col min="12" max="12" width="21.28515625" style="51" customWidth="1"/>
    <col min="13" max="15" width="9.140625" style="51"/>
    <col min="16" max="16" width="28.5703125" style="51" customWidth="1"/>
    <col min="17" max="25" width="9.140625" style="51"/>
    <col min="26" max="26" width="43.28515625" style="51" customWidth="1"/>
    <col min="27" max="27" width="44.85546875" style="51" customWidth="1"/>
    <col min="28" max="16384" width="9.140625" style="51"/>
  </cols>
  <sheetData>
    <row r="1" spans="1:27" x14ac:dyDescent="0.3">
      <c r="A1" s="90" t="s">
        <v>93</v>
      </c>
      <c r="B1" s="91"/>
      <c r="C1" s="57"/>
      <c r="D1" s="101" t="s">
        <v>94</v>
      </c>
      <c r="E1" s="102"/>
      <c r="F1" s="102"/>
      <c r="G1" s="103"/>
      <c r="H1" s="57"/>
      <c r="I1" s="101" t="s">
        <v>95</v>
      </c>
      <c r="J1" s="102"/>
      <c r="K1" s="102"/>
      <c r="L1" s="103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</row>
    <row r="2" spans="1:27" ht="19.5" thickBot="1" x14ac:dyDescent="0.35">
      <c r="A2" s="92"/>
      <c r="B2" s="93"/>
      <c r="C2" s="57"/>
      <c r="D2" s="104"/>
      <c r="E2" s="105"/>
      <c r="F2" s="105"/>
      <c r="G2" s="106"/>
      <c r="H2" s="57"/>
      <c r="I2" s="104"/>
      <c r="J2" s="105"/>
      <c r="K2" s="105"/>
      <c r="L2" s="106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</row>
    <row r="3" spans="1:27" x14ac:dyDescent="0.3">
      <c r="A3" s="94"/>
      <c r="B3" s="95"/>
      <c r="C3" s="57"/>
      <c r="D3" s="40" t="s">
        <v>96</v>
      </c>
      <c r="E3" s="108" t="s">
        <v>119</v>
      </c>
      <c r="F3" s="108"/>
      <c r="G3" s="108"/>
      <c r="H3" s="57"/>
      <c r="I3" s="40" t="s">
        <v>96</v>
      </c>
      <c r="J3" s="113"/>
      <c r="K3" s="113"/>
      <c r="L3" s="113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</row>
    <row r="4" spans="1:27" ht="23.25" customHeight="1" x14ac:dyDescent="0.3">
      <c r="A4" s="41" t="s">
        <v>1</v>
      </c>
      <c r="B4" s="47" t="s">
        <v>97</v>
      </c>
      <c r="C4" s="57"/>
      <c r="D4" s="42" t="s">
        <v>3</v>
      </c>
      <c r="E4" s="100" t="s">
        <v>77</v>
      </c>
      <c r="F4" s="100"/>
      <c r="G4" s="100"/>
      <c r="H4" s="57"/>
      <c r="I4" s="42" t="s">
        <v>3</v>
      </c>
      <c r="J4" s="114" t="s">
        <v>83</v>
      </c>
      <c r="K4" s="114"/>
      <c r="L4" s="114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</row>
    <row r="5" spans="1:27" ht="15" customHeight="1" x14ac:dyDescent="0.3">
      <c r="A5" s="43" t="s">
        <v>3</v>
      </c>
      <c r="B5" s="48" t="s">
        <v>98</v>
      </c>
      <c r="C5" s="57"/>
      <c r="D5" s="42" t="s">
        <v>25</v>
      </c>
      <c r="E5" s="107">
        <v>330271</v>
      </c>
      <c r="F5" s="107"/>
      <c r="G5" s="107"/>
      <c r="H5" s="57"/>
      <c r="I5" s="42" t="s">
        <v>25</v>
      </c>
      <c r="J5" s="115"/>
      <c r="K5" s="115"/>
      <c r="L5" s="115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</row>
    <row r="6" spans="1:27" ht="15" customHeight="1" x14ac:dyDescent="0.3">
      <c r="A6" s="41" t="s">
        <v>26</v>
      </c>
      <c r="B6" s="47" t="s">
        <v>99</v>
      </c>
      <c r="C6" s="57"/>
      <c r="D6" s="96" t="s">
        <v>55</v>
      </c>
      <c r="E6" s="97"/>
      <c r="F6" s="98" t="s">
        <v>56</v>
      </c>
      <c r="G6" s="99"/>
      <c r="H6" s="57"/>
      <c r="I6" s="96" t="s">
        <v>55</v>
      </c>
      <c r="J6" s="97"/>
      <c r="K6" s="98" t="s">
        <v>56</v>
      </c>
      <c r="L6" s="99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</row>
    <row r="7" spans="1:27" ht="18.75" customHeight="1" x14ac:dyDescent="0.3">
      <c r="A7" s="43" t="s">
        <v>27</v>
      </c>
      <c r="B7" s="48" t="s">
        <v>120</v>
      </c>
      <c r="C7" s="57"/>
      <c r="D7" s="109">
        <f>'الحوافز SNIP '!AZ2</f>
        <v>0</v>
      </c>
      <c r="E7" s="109"/>
      <c r="F7" s="109">
        <f>'الحوافز SNIP '!BA2</f>
        <v>0</v>
      </c>
      <c r="G7" s="109"/>
      <c r="H7" s="57"/>
      <c r="I7" s="109">
        <f>'الحوافز SNIP '!AZ3</f>
        <v>0</v>
      </c>
      <c r="J7" s="109"/>
      <c r="K7" s="109">
        <f>'الحوافز SNIP '!BA3</f>
        <v>0</v>
      </c>
      <c r="L7" s="109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</row>
    <row r="8" spans="1:27" x14ac:dyDescent="0.3">
      <c r="A8" s="41" t="s">
        <v>4</v>
      </c>
      <c r="B8" s="47" t="s">
        <v>100</v>
      </c>
      <c r="C8" s="57"/>
      <c r="D8" s="109"/>
      <c r="E8" s="109"/>
      <c r="F8" s="109"/>
      <c r="G8" s="109"/>
      <c r="H8" s="57"/>
      <c r="I8" s="109"/>
      <c r="J8" s="109"/>
      <c r="K8" s="109"/>
      <c r="L8" s="109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</row>
    <row r="9" spans="1:27" x14ac:dyDescent="0.3">
      <c r="A9" s="43" t="s">
        <v>101</v>
      </c>
      <c r="B9" s="48" t="s">
        <v>102</v>
      </c>
      <c r="C9" s="57"/>
      <c r="D9" s="109"/>
      <c r="E9" s="109"/>
      <c r="F9" s="109"/>
      <c r="G9" s="109"/>
      <c r="H9" s="57"/>
      <c r="I9" s="109"/>
      <c r="J9" s="109"/>
      <c r="K9" s="109"/>
      <c r="L9" s="109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</row>
    <row r="10" spans="1:27" x14ac:dyDescent="0.3">
      <c r="A10" s="41" t="s">
        <v>103</v>
      </c>
      <c r="B10" s="47" t="s">
        <v>104</v>
      </c>
      <c r="C10" s="57"/>
      <c r="D10" s="109"/>
      <c r="E10" s="109"/>
      <c r="F10" s="109"/>
      <c r="G10" s="109"/>
      <c r="H10" s="57"/>
      <c r="I10" s="109"/>
      <c r="J10" s="109"/>
      <c r="K10" s="109"/>
      <c r="L10" s="109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</row>
    <row r="11" spans="1:27" ht="18.75" customHeight="1" thickBot="1" x14ac:dyDescent="0.35">
      <c r="A11" s="43" t="s">
        <v>7</v>
      </c>
      <c r="B11" s="48">
        <v>2022</v>
      </c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</row>
    <row r="12" spans="1:27" ht="15" hidden="1" customHeight="1" thickBot="1" x14ac:dyDescent="0.35">
      <c r="A12" s="43" t="s">
        <v>8</v>
      </c>
      <c r="B12" s="48" t="s">
        <v>88</v>
      </c>
      <c r="C12" s="57"/>
      <c r="D12" s="50"/>
      <c r="E12" s="50"/>
      <c r="F12" s="50"/>
      <c r="G12" s="50"/>
      <c r="H12" s="57"/>
      <c r="I12" s="50"/>
      <c r="J12" s="50"/>
      <c r="K12" s="50"/>
      <c r="L12" s="50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</row>
    <row r="13" spans="1:27" ht="18" customHeight="1" x14ac:dyDescent="0.3">
      <c r="A13" s="41" t="s">
        <v>105</v>
      </c>
      <c r="B13" s="47">
        <v>313856465</v>
      </c>
      <c r="C13" s="57"/>
      <c r="D13" s="101" t="s">
        <v>106</v>
      </c>
      <c r="E13" s="102"/>
      <c r="F13" s="102"/>
      <c r="G13" s="103"/>
      <c r="H13" s="57"/>
      <c r="I13" s="101" t="s">
        <v>107</v>
      </c>
      <c r="J13" s="102"/>
      <c r="K13" s="102"/>
      <c r="L13" s="103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</row>
    <row r="14" spans="1:27" ht="36" x14ac:dyDescent="0.3">
      <c r="A14" s="43" t="s">
        <v>108</v>
      </c>
      <c r="B14" s="48" t="s">
        <v>72</v>
      </c>
      <c r="C14" s="57"/>
      <c r="D14" s="110"/>
      <c r="E14" s="111"/>
      <c r="F14" s="111"/>
      <c r="G14" s="112"/>
      <c r="H14" s="57"/>
      <c r="I14" s="110"/>
      <c r="J14" s="111"/>
      <c r="K14" s="111"/>
      <c r="L14" s="112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</row>
    <row r="15" spans="1:27" ht="18" customHeight="1" x14ac:dyDescent="0.3">
      <c r="A15" s="41" t="s">
        <v>109</v>
      </c>
      <c r="B15" s="47" t="s">
        <v>72</v>
      </c>
      <c r="C15" s="57"/>
      <c r="D15" s="40" t="s">
        <v>96</v>
      </c>
      <c r="E15" s="113"/>
      <c r="F15" s="113"/>
      <c r="G15" s="113"/>
      <c r="H15" s="57"/>
      <c r="I15" s="40" t="s">
        <v>96</v>
      </c>
      <c r="J15" s="113"/>
      <c r="K15" s="113"/>
      <c r="L15" s="113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</row>
    <row r="16" spans="1:27" ht="54" x14ac:dyDescent="0.3">
      <c r="A16" s="43" t="s">
        <v>110</v>
      </c>
      <c r="B16" s="48">
        <v>1</v>
      </c>
      <c r="C16" s="57"/>
      <c r="D16" s="42" t="s">
        <v>3</v>
      </c>
      <c r="E16" s="114" t="s">
        <v>83</v>
      </c>
      <c r="F16" s="114"/>
      <c r="G16" s="114"/>
      <c r="H16" s="57"/>
      <c r="I16" s="42" t="s">
        <v>3</v>
      </c>
      <c r="J16" s="114" t="s">
        <v>83</v>
      </c>
      <c r="K16" s="114"/>
      <c r="L16" s="114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</row>
    <row r="17" spans="1:27" ht="18" customHeight="1" x14ac:dyDescent="0.3">
      <c r="A17" s="41" t="s">
        <v>14</v>
      </c>
      <c r="B17" s="47" t="s">
        <v>72</v>
      </c>
      <c r="C17" s="57"/>
      <c r="D17" s="42" t="s">
        <v>25</v>
      </c>
      <c r="E17" s="115"/>
      <c r="F17" s="115"/>
      <c r="G17" s="115"/>
      <c r="H17" s="57"/>
      <c r="I17" s="42" t="s">
        <v>25</v>
      </c>
      <c r="J17" s="115"/>
      <c r="K17" s="115"/>
      <c r="L17" s="115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</row>
    <row r="18" spans="1:27" ht="18" customHeight="1" x14ac:dyDescent="0.3">
      <c r="A18" s="43" t="s">
        <v>15</v>
      </c>
      <c r="B18" s="48" t="s">
        <v>72</v>
      </c>
      <c r="C18" s="57"/>
      <c r="D18" s="96" t="s">
        <v>55</v>
      </c>
      <c r="E18" s="97"/>
      <c r="F18" s="98" t="s">
        <v>56</v>
      </c>
      <c r="G18" s="99"/>
      <c r="H18" s="57"/>
      <c r="I18" s="96" t="s">
        <v>55</v>
      </c>
      <c r="J18" s="97"/>
      <c r="K18" s="98" t="s">
        <v>56</v>
      </c>
      <c r="L18" s="99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</row>
    <row r="19" spans="1:27" ht="18" customHeight="1" x14ac:dyDescent="0.3">
      <c r="A19" s="41" t="s">
        <v>16</v>
      </c>
      <c r="B19" s="47" t="s">
        <v>72</v>
      </c>
      <c r="C19" s="57"/>
      <c r="D19" s="109">
        <f>'الحوافز SNIP '!AZ4</f>
        <v>0</v>
      </c>
      <c r="E19" s="109"/>
      <c r="F19" s="109">
        <f>'الحوافز SNIP '!BA4</f>
        <v>0</v>
      </c>
      <c r="G19" s="109"/>
      <c r="H19" s="57"/>
      <c r="I19" s="109">
        <f>'الحوافز SNIP '!AZ5</f>
        <v>0</v>
      </c>
      <c r="J19" s="109"/>
      <c r="K19" s="109">
        <f>'الحوافز SNIP '!BA5</f>
        <v>0</v>
      </c>
      <c r="L19" s="109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</row>
    <row r="20" spans="1:27" x14ac:dyDescent="0.3">
      <c r="A20" s="43" t="s">
        <v>111</v>
      </c>
      <c r="B20" s="48" t="s">
        <v>72</v>
      </c>
      <c r="C20" s="57"/>
      <c r="D20" s="109"/>
      <c r="E20" s="109"/>
      <c r="F20" s="109"/>
      <c r="G20" s="109"/>
      <c r="H20" s="57"/>
      <c r="I20" s="109"/>
      <c r="J20" s="109"/>
      <c r="K20" s="109"/>
      <c r="L20" s="109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</row>
    <row r="21" spans="1:27" x14ac:dyDescent="0.3">
      <c r="A21" s="41" t="str">
        <f>'الحوافز SNIP '!S1</f>
        <v>Submission date</v>
      </c>
      <c r="B21" s="49">
        <v>44861</v>
      </c>
      <c r="C21" s="57"/>
      <c r="D21" s="109"/>
      <c r="E21" s="109"/>
      <c r="F21" s="109"/>
      <c r="G21" s="109"/>
      <c r="H21" s="57"/>
      <c r="I21" s="109"/>
      <c r="J21" s="109"/>
      <c r="K21" s="109"/>
      <c r="L21" s="109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</row>
    <row r="22" spans="1:27" x14ac:dyDescent="0.3">
      <c r="A22" s="52" t="s">
        <v>121</v>
      </c>
      <c r="B22" s="54">
        <v>0</v>
      </c>
      <c r="C22" s="57"/>
      <c r="D22" s="109"/>
      <c r="E22" s="109"/>
      <c r="F22" s="109"/>
      <c r="G22" s="109"/>
      <c r="H22" s="57"/>
      <c r="I22" s="109"/>
      <c r="J22" s="109"/>
      <c r="K22" s="109"/>
      <c r="L22" s="109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</row>
    <row r="23" spans="1:27" ht="19.5" thickBot="1" x14ac:dyDescent="0.35">
      <c r="A23" s="53" t="s">
        <v>112</v>
      </c>
      <c r="B23" s="55">
        <v>0</v>
      </c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</row>
    <row r="24" spans="1:27" ht="36" x14ac:dyDescent="0.3">
      <c r="A24" s="43" t="s">
        <v>21</v>
      </c>
      <c r="B24" s="56">
        <f>'الحوافز SNIP '!W2</f>
        <v>0</v>
      </c>
      <c r="C24" s="57"/>
      <c r="D24" s="101" t="s">
        <v>113</v>
      </c>
      <c r="E24" s="102"/>
      <c r="F24" s="102"/>
      <c r="G24" s="103"/>
      <c r="H24" s="57"/>
      <c r="I24" s="101" t="s">
        <v>114</v>
      </c>
      <c r="J24" s="102"/>
      <c r="K24" s="102"/>
      <c r="L24" s="103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</row>
    <row r="25" spans="1:27" ht="19.5" thickBot="1" x14ac:dyDescent="0.35">
      <c r="A25" s="45" t="str">
        <f>IF(AND(B21&gt;=B26,B21&lt;B27),"SJR"," ")</f>
        <v xml:space="preserve"> </v>
      </c>
      <c r="B25" s="59"/>
      <c r="C25" s="57"/>
      <c r="D25" s="104"/>
      <c r="E25" s="105"/>
      <c r="F25" s="105"/>
      <c r="G25" s="106"/>
      <c r="H25" s="57"/>
      <c r="I25" s="104"/>
      <c r="J25" s="105"/>
      <c r="K25" s="105"/>
      <c r="L25" s="106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</row>
    <row r="26" spans="1:27" x14ac:dyDescent="0.3">
      <c r="A26" s="43" t="s">
        <v>123</v>
      </c>
      <c r="B26" s="46">
        <v>44228</v>
      </c>
      <c r="C26" s="57"/>
      <c r="D26" s="40" t="s">
        <v>96</v>
      </c>
      <c r="E26" s="113"/>
      <c r="F26" s="113"/>
      <c r="G26" s="113"/>
      <c r="H26" s="57"/>
      <c r="I26" s="40" t="s">
        <v>96</v>
      </c>
      <c r="J26" s="113"/>
      <c r="K26" s="113"/>
      <c r="L26" s="113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</row>
    <row r="27" spans="1:27" x14ac:dyDescent="0.3">
      <c r="A27" s="41" t="s">
        <v>122</v>
      </c>
      <c r="B27" s="44">
        <v>44607</v>
      </c>
      <c r="C27" s="57"/>
      <c r="D27" s="42" t="s">
        <v>3</v>
      </c>
      <c r="E27" s="114" t="s">
        <v>83</v>
      </c>
      <c r="F27" s="114"/>
      <c r="G27" s="114"/>
      <c r="H27" s="57"/>
      <c r="I27" s="42" t="s">
        <v>3</v>
      </c>
      <c r="J27" s="114" t="s">
        <v>83</v>
      </c>
      <c r="K27" s="114"/>
      <c r="L27" s="114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</row>
    <row r="28" spans="1:27" x14ac:dyDescent="0.3">
      <c r="A28" s="57"/>
      <c r="B28" s="57"/>
      <c r="C28" s="57"/>
      <c r="D28" s="42" t="s">
        <v>25</v>
      </c>
      <c r="E28" s="115"/>
      <c r="F28" s="115"/>
      <c r="G28" s="115"/>
      <c r="H28" s="57"/>
      <c r="I28" s="42" t="s">
        <v>25</v>
      </c>
      <c r="J28" s="115"/>
      <c r="K28" s="115"/>
      <c r="L28" s="115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</row>
    <row r="29" spans="1:27" ht="18.75" customHeight="1" x14ac:dyDescent="0.3">
      <c r="A29" s="57"/>
      <c r="B29" s="57"/>
      <c r="C29" s="57"/>
      <c r="D29" s="96" t="s">
        <v>55</v>
      </c>
      <c r="E29" s="97"/>
      <c r="F29" s="98" t="s">
        <v>56</v>
      </c>
      <c r="G29" s="99"/>
      <c r="H29" s="57"/>
      <c r="I29" s="96" t="s">
        <v>55</v>
      </c>
      <c r="J29" s="97"/>
      <c r="K29" s="98" t="s">
        <v>56</v>
      </c>
      <c r="L29" s="99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</row>
    <row r="30" spans="1:27" x14ac:dyDescent="0.3">
      <c r="A30" s="57"/>
      <c r="B30" s="57"/>
      <c r="C30" s="57"/>
      <c r="D30" s="109">
        <f>'الحوافز SNIP '!AZ6</f>
        <v>0</v>
      </c>
      <c r="E30" s="109"/>
      <c r="F30" s="109">
        <f>'الحوافز SNIP '!BA6</f>
        <v>0</v>
      </c>
      <c r="G30" s="109"/>
      <c r="H30" s="57"/>
      <c r="I30" s="109">
        <f>'الحوافز SNIP '!AZ7</f>
        <v>0</v>
      </c>
      <c r="J30" s="109"/>
      <c r="K30" s="109">
        <f>'الحوافز SNIP '!BA7</f>
        <v>0</v>
      </c>
      <c r="L30" s="109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</row>
    <row r="31" spans="1:27" x14ac:dyDescent="0.3">
      <c r="A31" s="57"/>
      <c r="B31" s="57"/>
      <c r="C31" s="57"/>
      <c r="D31" s="109"/>
      <c r="E31" s="109"/>
      <c r="F31" s="109"/>
      <c r="G31" s="109"/>
      <c r="H31" s="57"/>
      <c r="I31" s="109"/>
      <c r="J31" s="109"/>
      <c r="K31" s="109"/>
      <c r="L31" s="109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</row>
    <row r="32" spans="1:27" ht="26.25" x14ac:dyDescent="0.4">
      <c r="A32" s="58" t="s">
        <v>50</v>
      </c>
      <c r="B32" s="57"/>
      <c r="C32" s="57"/>
      <c r="D32" s="109"/>
      <c r="E32" s="109"/>
      <c r="F32" s="109"/>
      <c r="G32" s="109"/>
      <c r="H32" s="57"/>
      <c r="I32" s="109"/>
      <c r="J32" s="109"/>
      <c r="K32" s="109"/>
      <c r="L32" s="109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</row>
    <row r="33" spans="1:27" x14ac:dyDescent="0.3">
      <c r="A33" s="87"/>
      <c r="B33" s="57"/>
      <c r="C33" s="57"/>
      <c r="D33" s="109"/>
      <c r="E33" s="109"/>
      <c r="F33" s="109"/>
      <c r="G33" s="109"/>
      <c r="H33" s="57"/>
      <c r="I33" s="109"/>
      <c r="J33" s="109"/>
      <c r="K33" s="109"/>
      <c r="L33" s="109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</row>
    <row r="34" spans="1:27" x14ac:dyDescent="0.3">
      <c r="A34" s="88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</row>
    <row r="35" spans="1:27" ht="19.5" thickBot="1" x14ac:dyDescent="0.35">
      <c r="A35" s="88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</row>
    <row r="36" spans="1:27" x14ac:dyDescent="0.3">
      <c r="A36" s="88"/>
      <c r="B36" s="57"/>
      <c r="C36" s="57"/>
      <c r="D36" s="101" t="s">
        <v>115</v>
      </c>
      <c r="E36" s="102"/>
      <c r="F36" s="102"/>
      <c r="G36" s="103"/>
      <c r="H36" s="57"/>
      <c r="I36" s="101" t="s">
        <v>116</v>
      </c>
      <c r="J36" s="102"/>
      <c r="K36" s="102"/>
      <c r="L36" s="103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</row>
    <row r="37" spans="1:27" ht="19.5" thickBot="1" x14ac:dyDescent="0.35">
      <c r="A37" s="88"/>
      <c r="B37" s="57"/>
      <c r="C37" s="57"/>
      <c r="D37" s="104"/>
      <c r="E37" s="105"/>
      <c r="F37" s="105"/>
      <c r="G37" s="106"/>
      <c r="H37" s="57"/>
      <c r="I37" s="104"/>
      <c r="J37" s="105"/>
      <c r="K37" s="105"/>
      <c r="L37" s="106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</row>
    <row r="38" spans="1:27" x14ac:dyDescent="0.3">
      <c r="A38" s="88"/>
      <c r="B38" s="57"/>
      <c r="C38" s="57"/>
      <c r="D38" s="40" t="s">
        <v>96</v>
      </c>
      <c r="E38" s="113"/>
      <c r="F38" s="113"/>
      <c r="G38" s="113"/>
      <c r="H38" s="57"/>
      <c r="I38" s="40" t="s">
        <v>96</v>
      </c>
      <c r="J38" s="113"/>
      <c r="K38" s="113"/>
      <c r="L38" s="113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</row>
    <row r="39" spans="1:27" x14ac:dyDescent="0.3">
      <c r="A39" s="89"/>
      <c r="B39" s="57"/>
      <c r="C39" s="57"/>
      <c r="D39" s="42" t="s">
        <v>3</v>
      </c>
      <c r="E39" s="114" t="s">
        <v>83</v>
      </c>
      <c r="F39" s="114"/>
      <c r="G39" s="114"/>
      <c r="H39" s="57"/>
      <c r="I39" s="42" t="s">
        <v>3</v>
      </c>
      <c r="J39" s="114" t="s">
        <v>83</v>
      </c>
      <c r="K39" s="114"/>
      <c r="L39" s="114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</row>
    <row r="40" spans="1:27" x14ac:dyDescent="0.3">
      <c r="A40" s="57"/>
      <c r="B40" s="57"/>
      <c r="C40" s="57"/>
      <c r="D40" s="42" t="s">
        <v>25</v>
      </c>
      <c r="E40" s="115"/>
      <c r="F40" s="115"/>
      <c r="G40" s="115"/>
      <c r="H40" s="57"/>
      <c r="I40" s="42" t="s">
        <v>25</v>
      </c>
      <c r="J40" s="115"/>
      <c r="K40" s="115"/>
      <c r="L40" s="115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</row>
    <row r="41" spans="1:27" ht="18.75" customHeight="1" x14ac:dyDescent="0.3">
      <c r="A41" s="57"/>
      <c r="B41" s="57"/>
      <c r="C41" s="57"/>
      <c r="D41" s="96" t="s">
        <v>55</v>
      </c>
      <c r="E41" s="97"/>
      <c r="F41" s="98" t="s">
        <v>56</v>
      </c>
      <c r="G41" s="99"/>
      <c r="H41" s="57"/>
      <c r="I41" s="96" t="s">
        <v>55</v>
      </c>
      <c r="J41" s="97"/>
      <c r="K41" s="98" t="s">
        <v>56</v>
      </c>
      <c r="L41" s="99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</row>
    <row r="42" spans="1:27" x14ac:dyDescent="0.3">
      <c r="A42" s="57"/>
      <c r="B42" s="57"/>
      <c r="C42" s="57"/>
      <c r="D42" s="109">
        <f>'الحوافز SNIP '!AZ8</f>
        <v>0</v>
      </c>
      <c r="E42" s="109"/>
      <c r="F42" s="109">
        <f>'الحوافز SNIP '!BA8</f>
        <v>0</v>
      </c>
      <c r="G42" s="109"/>
      <c r="H42" s="57"/>
      <c r="I42" s="109">
        <f>'الحوافز SNIP '!AZ9</f>
        <v>0</v>
      </c>
      <c r="J42" s="109"/>
      <c r="K42" s="109">
        <f>'الحوافز SNIP '!BA9</f>
        <v>0</v>
      </c>
      <c r="L42" s="109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</row>
    <row r="43" spans="1:27" x14ac:dyDescent="0.3">
      <c r="A43" s="57"/>
      <c r="B43" s="57"/>
      <c r="C43" s="57"/>
      <c r="D43" s="109"/>
      <c r="E43" s="109"/>
      <c r="F43" s="109"/>
      <c r="G43" s="109"/>
      <c r="H43" s="57"/>
      <c r="I43" s="109"/>
      <c r="J43" s="109"/>
      <c r="K43" s="109"/>
      <c r="L43" s="109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</row>
    <row r="44" spans="1:27" x14ac:dyDescent="0.3">
      <c r="A44" s="57"/>
      <c r="B44" s="57"/>
      <c r="C44" s="57"/>
      <c r="D44" s="109"/>
      <c r="E44" s="109"/>
      <c r="F44" s="109"/>
      <c r="G44" s="109"/>
      <c r="H44" s="57"/>
      <c r="I44" s="109"/>
      <c r="J44" s="109"/>
      <c r="K44" s="109"/>
      <c r="L44" s="109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</row>
    <row r="45" spans="1:27" x14ac:dyDescent="0.3">
      <c r="A45" s="57"/>
      <c r="B45" s="57"/>
      <c r="C45" s="57"/>
      <c r="D45" s="109"/>
      <c r="E45" s="109"/>
      <c r="F45" s="109"/>
      <c r="G45" s="109"/>
      <c r="H45" s="57"/>
      <c r="I45" s="109"/>
      <c r="J45" s="109"/>
      <c r="K45" s="109"/>
      <c r="L45" s="109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</row>
    <row r="46" spans="1:27" ht="19.5" thickBot="1" x14ac:dyDescent="0.35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</row>
    <row r="47" spans="1:27" x14ac:dyDescent="0.3">
      <c r="A47" s="57"/>
      <c r="B47" s="57"/>
      <c r="C47" s="57"/>
      <c r="D47" s="101" t="s">
        <v>117</v>
      </c>
      <c r="E47" s="102"/>
      <c r="F47" s="102"/>
      <c r="G47" s="103"/>
      <c r="H47" s="57"/>
      <c r="I47" s="101" t="s">
        <v>118</v>
      </c>
      <c r="J47" s="102"/>
      <c r="K47" s="102"/>
      <c r="L47" s="103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</row>
    <row r="48" spans="1:27" ht="19.5" thickBot="1" x14ac:dyDescent="0.35">
      <c r="A48" s="57"/>
      <c r="B48" s="57"/>
      <c r="C48" s="57"/>
      <c r="D48" s="104"/>
      <c r="E48" s="105"/>
      <c r="F48" s="105"/>
      <c r="G48" s="106"/>
      <c r="H48" s="57"/>
      <c r="I48" s="104"/>
      <c r="J48" s="105"/>
      <c r="K48" s="105"/>
      <c r="L48" s="106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</row>
    <row r="49" spans="1:27" x14ac:dyDescent="0.3">
      <c r="A49" s="57"/>
      <c r="B49" s="57"/>
      <c r="C49" s="57"/>
      <c r="D49" s="40" t="s">
        <v>96</v>
      </c>
      <c r="E49" s="113"/>
      <c r="F49" s="113"/>
      <c r="G49" s="113"/>
      <c r="H49" s="57"/>
      <c r="I49" s="40" t="s">
        <v>96</v>
      </c>
      <c r="J49" s="113"/>
      <c r="K49" s="113"/>
      <c r="L49" s="113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</row>
    <row r="50" spans="1:27" ht="33" customHeight="1" x14ac:dyDescent="0.3">
      <c r="A50" s="57"/>
      <c r="B50" s="57"/>
      <c r="C50" s="57"/>
      <c r="D50" s="42" t="s">
        <v>3</v>
      </c>
      <c r="E50" s="114" t="s">
        <v>83</v>
      </c>
      <c r="F50" s="114"/>
      <c r="G50" s="114"/>
      <c r="H50" s="57"/>
      <c r="I50" s="42" t="s">
        <v>3</v>
      </c>
      <c r="J50" s="114" t="s">
        <v>83</v>
      </c>
      <c r="K50" s="114"/>
      <c r="L50" s="114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</row>
    <row r="51" spans="1:27" x14ac:dyDescent="0.3">
      <c r="A51" s="60"/>
      <c r="B51" s="60"/>
      <c r="C51" s="60"/>
      <c r="D51" s="42" t="s">
        <v>25</v>
      </c>
      <c r="E51" s="115"/>
      <c r="F51" s="115"/>
      <c r="G51" s="115"/>
      <c r="H51" s="60"/>
      <c r="I51" s="42" t="s">
        <v>25</v>
      </c>
      <c r="J51" s="115"/>
      <c r="K51" s="115"/>
      <c r="L51" s="115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</row>
    <row r="52" spans="1:27" ht="18.75" customHeight="1" x14ac:dyDescent="0.3">
      <c r="A52" s="60"/>
      <c r="B52" s="60"/>
      <c r="C52" s="60"/>
      <c r="D52" s="96" t="s">
        <v>55</v>
      </c>
      <c r="E52" s="97"/>
      <c r="F52" s="98" t="s">
        <v>56</v>
      </c>
      <c r="G52" s="99"/>
      <c r="H52" s="60"/>
      <c r="I52" s="96" t="s">
        <v>55</v>
      </c>
      <c r="J52" s="97"/>
      <c r="K52" s="98" t="s">
        <v>56</v>
      </c>
      <c r="L52" s="99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</row>
    <row r="53" spans="1:27" x14ac:dyDescent="0.3">
      <c r="A53" s="60"/>
      <c r="B53" s="60"/>
      <c r="C53" s="60"/>
      <c r="D53" s="109">
        <f>'الحوافز SNIP '!AZ10</f>
        <v>0</v>
      </c>
      <c r="E53" s="109"/>
      <c r="F53" s="109">
        <f>'الحوافز SNIP '!BA10</f>
        <v>0</v>
      </c>
      <c r="G53" s="109"/>
      <c r="H53" s="60"/>
      <c r="I53" s="109">
        <f>'الحوافز SNIP '!AZ11</f>
        <v>0</v>
      </c>
      <c r="J53" s="109"/>
      <c r="K53" s="109">
        <f>'الحوافز SNIP '!BA11</f>
        <v>0</v>
      </c>
      <c r="L53" s="109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</row>
    <row r="54" spans="1:27" x14ac:dyDescent="0.3">
      <c r="A54" s="60"/>
      <c r="B54" s="60"/>
      <c r="C54" s="60"/>
      <c r="D54" s="109"/>
      <c r="E54" s="109"/>
      <c r="F54" s="109"/>
      <c r="G54" s="109"/>
      <c r="H54" s="60"/>
      <c r="I54" s="109"/>
      <c r="J54" s="109"/>
      <c r="K54" s="109"/>
      <c r="L54" s="109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</row>
    <row r="55" spans="1:27" x14ac:dyDescent="0.3">
      <c r="A55" s="60"/>
      <c r="B55" s="60"/>
      <c r="C55" s="60"/>
      <c r="D55" s="109"/>
      <c r="E55" s="109"/>
      <c r="F55" s="109"/>
      <c r="G55" s="109"/>
      <c r="H55" s="60"/>
      <c r="I55" s="109"/>
      <c r="J55" s="109"/>
      <c r="K55" s="109"/>
      <c r="L55" s="109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</row>
    <row r="56" spans="1:27" ht="23.25" customHeight="1" x14ac:dyDescent="0.3">
      <c r="A56" s="60"/>
      <c r="B56" s="60"/>
      <c r="C56" s="60"/>
      <c r="D56" s="109"/>
      <c r="E56" s="109"/>
      <c r="F56" s="109"/>
      <c r="G56" s="109"/>
      <c r="H56" s="60"/>
      <c r="I56" s="109"/>
      <c r="J56" s="109"/>
      <c r="K56" s="109"/>
      <c r="L56" s="109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</row>
    <row r="57" spans="1:27" x14ac:dyDescent="0.3">
      <c r="A57" s="61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</row>
    <row r="58" spans="1:27" x14ac:dyDescent="0.3">
      <c r="A58" s="61"/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</row>
    <row r="59" spans="1:27" x14ac:dyDescent="0.3">
      <c r="A59" s="61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</row>
    <row r="60" spans="1:27" x14ac:dyDescent="0.3">
      <c r="A60" s="61"/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</row>
    <row r="61" spans="1:27" x14ac:dyDescent="0.3">
      <c r="A61" s="61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</row>
    <row r="62" spans="1:27" x14ac:dyDescent="0.3">
      <c r="A62" s="61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</row>
    <row r="63" spans="1:27" x14ac:dyDescent="0.3">
      <c r="A63" s="61"/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</row>
    <row r="64" spans="1:27" x14ac:dyDescent="0.3">
      <c r="A64" s="61"/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</row>
    <row r="65" spans="1:27" x14ac:dyDescent="0.3">
      <c r="A65" s="61"/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</row>
    <row r="66" spans="1:27" x14ac:dyDescent="0.3">
      <c r="A66" s="61"/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</row>
    <row r="67" spans="1:27" x14ac:dyDescent="0.3">
      <c r="A67" s="61"/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</row>
    <row r="68" spans="1:27" x14ac:dyDescent="0.3">
      <c r="A68" s="61"/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</row>
    <row r="69" spans="1:27" x14ac:dyDescent="0.3">
      <c r="A69" s="61"/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</row>
    <row r="70" spans="1:27" x14ac:dyDescent="0.3">
      <c r="A70" s="61"/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</row>
    <row r="71" spans="1:27" x14ac:dyDescent="0.3">
      <c r="A71" s="61"/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</row>
    <row r="72" spans="1:27" x14ac:dyDescent="0.3">
      <c r="A72" s="61"/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</row>
    <row r="73" spans="1:27" x14ac:dyDescent="0.3">
      <c r="A73" s="61"/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</row>
    <row r="74" spans="1:27" x14ac:dyDescent="0.3">
      <c r="A74" s="61"/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</row>
    <row r="75" spans="1:27" x14ac:dyDescent="0.3">
      <c r="A75" s="61"/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</row>
    <row r="76" spans="1:27" ht="15" customHeight="1" x14ac:dyDescent="0.3">
      <c r="A76" s="61"/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</row>
    <row r="77" spans="1:27" ht="15.75" customHeight="1" x14ac:dyDescent="0.3">
      <c r="A77" s="61"/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</row>
    <row r="78" spans="1:27" x14ac:dyDescent="0.3">
      <c r="A78" s="61"/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</row>
    <row r="79" spans="1:27" x14ac:dyDescent="0.3">
      <c r="A79" s="61"/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</row>
    <row r="80" spans="1:27" x14ac:dyDescent="0.3">
      <c r="A80" s="61"/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</row>
    <row r="81" spans="1:27" x14ac:dyDescent="0.3">
      <c r="A81" s="61"/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</row>
    <row r="82" spans="1:27" x14ac:dyDescent="0.3">
      <c r="A82" s="61"/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</row>
    <row r="83" spans="1:27" x14ac:dyDescent="0.3">
      <c r="A83" s="61"/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</row>
    <row r="84" spans="1:27" x14ac:dyDescent="0.3">
      <c r="A84" s="61"/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</row>
    <row r="85" spans="1:27" x14ac:dyDescent="0.3">
      <c r="A85" s="61"/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</row>
    <row r="86" spans="1:27" x14ac:dyDescent="0.3">
      <c r="A86" s="61"/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</row>
    <row r="87" spans="1:27" x14ac:dyDescent="0.3">
      <c r="A87" s="61"/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</row>
    <row r="88" spans="1:27" x14ac:dyDescent="0.3">
      <c r="A88" s="61"/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</row>
    <row r="89" spans="1:27" x14ac:dyDescent="0.3">
      <c r="A89" s="61"/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</row>
    <row r="90" spans="1:27" ht="15" customHeight="1" x14ac:dyDescent="0.3">
      <c r="A90" s="61"/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1"/>
    </row>
    <row r="91" spans="1:27" ht="15.75" customHeight="1" x14ac:dyDescent="0.3">
      <c r="A91" s="61"/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</row>
    <row r="92" spans="1:27" x14ac:dyDescent="0.3">
      <c r="A92" s="61"/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</row>
    <row r="93" spans="1:27" x14ac:dyDescent="0.3">
      <c r="A93" s="61"/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</row>
    <row r="94" spans="1:27" x14ac:dyDescent="0.3">
      <c r="A94" s="61"/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</row>
    <row r="95" spans="1:27" x14ac:dyDescent="0.3">
      <c r="A95" s="61"/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</row>
    <row r="96" spans="1:27" x14ac:dyDescent="0.3">
      <c r="A96" s="61"/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1"/>
    </row>
    <row r="97" spans="1:27" x14ac:dyDescent="0.3">
      <c r="A97" s="61"/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</row>
    <row r="98" spans="1:27" x14ac:dyDescent="0.3">
      <c r="A98" s="61"/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  <c r="AA98" s="61"/>
    </row>
    <row r="99" spans="1:27" x14ac:dyDescent="0.3">
      <c r="A99" s="61"/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  <c r="AA99" s="61"/>
    </row>
    <row r="100" spans="1:27" x14ac:dyDescent="0.3">
      <c r="A100" s="61"/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  <c r="AA100" s="61"/>
    </row>
    <row r="101" spans="1:27" x14ac:dyDescent="0.3">
      <c r="A101" s="61"/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  <c r="AA101" s="61"/>
    </row>
    <row r="102" spans="1:27" ht="15" customHeight="1" x14ac:dyDescent="0.3">
      <c r="A102" s="61"/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  <c r="AA102" s="61"/>
    </row>
    <row r="103" spans="1:27" ht="15.75" customHeight="1" x14ac:dyDescent="0.3">
      <c r="A103" s="61"/>
      <c r="B103" s="61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  <c r="AA103" s="61"/>
    </row>
    <row r="104" spans="1:27" x14ac:dyDescent="0.3">
      <c r="A104" s="61"/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  <c r="AA104" s="61"/>
    </row>
    <row r="105" spans="1:27" x14ac:dyDescent="0.3">
      <c r="A105" s="61"/>
      <c r="B105" s="61"/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  <c r="AA105" s="61"/>
    </row>
    <row r="106" spans="1:27" x14ac:dyDescent="0.3">
      <c r="A106" s="61"/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  <c r="AA106" s="61"/>
    </row>
    <row r="107" spans="1:27" x14ac:dyDescent="0.3">
      <c r="A107" s="61"/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  <c r="AA107" s="61"/>
    </row>
    <row r="108" spans="1:27" x14ac:dyDescent="0.3">
      <c r="A108" s="61"/>
      <c r="B108" s="61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  <c r="AA108" s="61"/>
    </row>
    <row r="109" spans="1:27" x14ac:dyDescent="0.3">
      <c r="A109" s="61"/>
      <c r="B109" s="61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  <c r="AA109" s="61"/>
    </row>
    <row r="110" spans="1:27" x14ac:dyDescent="0.3">
      <c r="A110" s="61"/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  <c r="AA110" s="61"/>
    </row>
    <row r="114" s="51" customFormat="1" ht="15" customHeight="1" x14ac:dyDescent="0.3"/>
    <row r="115" s="51" customFormat="1" ht="15.75" customHeight="1" x14ac:dyDescent="0.3"/>
    <row r="126" s="51" customFormat="1" ht="15" customHeight="1" x14ac:dyDescent="0.3"/>
    <row r="127" s="51" customFormat="1" ht="15.75" customHeight="1" x14ac:dyDescent="0.3"/>
  </sheetData>
  <sheetProtection algorithmName="SHA-512" hashValue="nmgua0LmTaIa3DSD8Y+AY0BKoSU+F8wQo577kMRRXqxit9I/YWltNEfetrBcU4cnjcvFB29VfuNMh/4oYC97eg==" saltValue="Uw/xwLLHtw3/Pe6bytfHhQ==" spinCount="100000" sheet="1" objects="1" scenarios="1"/>
  <mergeCells count="82">
    <mergeCell ref="D53:E56"/>
    <mergeCell ref="F53:G56"/>
    <mergeCell ref="I47:L48"/>
    <mergeCell ref="J49:L49"/>
    <mergeCell ref="J50:L50"/>
    <mergeCell ref="J51:L51"/>
    <mergeCell ref="I52:J52"/>
    <mergeCell ref="K52:L52"/>
    <mergeCell ref="I53:J56"/>
    <mergeCell ref="K53:L56"/>
    <mergeCell ref="D47:G48"/>
    <mergeCell ref="E49:G49"/>
    <mergeCell ref="E50:G50"/>
    <mergeCell ref="E51:G51"/>
    <mergeCell ref="D52:E52"/>
    <mergeCell ref="F52:G52"/>
    <mergeCell ref="D42:E45"/>
    <mergeCell ref="F42:G45"/>
    <mergeCell ref="I36:L37"/>
    <mergeCell ref="J38:L38"/>
    <mergeCell ref="J39:L39"/>
    <mergeCell ref="J40:L40"/>
    <mergeCell ref="I41:J41"/>
    <mergeCell ref="K41:L41"/>
    <mergeCell ref="I42:J45"/>
    <mergeCell ref="K42:L45"/>
    <mergeCell ref="D36:G37"/>
    <mergeCell ref="E38:G38"/>
    <mergeCell ref="E39:G39"/>
    <mergeCell ref="E40:G40"/>
    <mergeCell ref="D41:E41"/>
    <mergeCell ref="F41:G41"/>
    <mergeCell ref="I30:J33"/>
    <mergeCell ref="K30:L33"/>
    <mergeCell ref="D24:G25"/>
    <mergeCell ref="E26:G26"/>
    <mergeCell ref="E27:G27"/>
    <mergeCell ref="E28:G28"/>
    <mergeCell ref="D29:E29"/>
    <mergeCell ref="F29:G29"/>
    <mergeCell ref="I24:L25"/>
    <mergeCell ref="J26:L26"/>
    <mergeCell ref="J27:L27"/>
    <mergeCell ref="J28:L28"/>
    <mergeCell ref="I29:J29"/>
    <mergeCell ref="K29:L29"/>
    <mergeCell ref="J15:L15"/>
    <mergeCell ref="E16:G16"/>
    <mergeCell ref="J16:L16"/>
    <mergeCell ref="E17:G17"/>
    <mergeCell ref="J17:L17"/>
    <mergeCell ref="E15:G15"/>
    <mergeCell ref="K18:L18"/>
    <mergeCell ref="D19:E22"/>
    <mergeCell ref="F19:G22"/>
    <mergeCell ref="I19:J22"/>
    <mergeCell ref="K19:L22"/>
    <mergeCell ref="D18:E18"/>
    <mergeCell ref="F18:G18"/>
    <mergeCell ref="I18:J18"/>
    <mergeCell ref="I1:L2"/>
    <mergeCell ref="J3:L3"/>
    <mergeCell ref="J4:L4"/>
    <mergeCell ref="J5:L5"/>
    <mergeCell ref="I6:J6"/>
    <mergeCell ref="K6:L6"/>
    <mergeCell ref="K7:L10"/>
    <mergeCell ref="D13:G14"/>
    <mergeCell ref="I13:L14"/>
    <mergeCell ref="D7:E10"/>
    <mergeCell ref="F7:G10"/>
    <mergeCell ref="I7:J10"/>
    <mergeCell ref="A33:A39"/>
    <mergeCell ref="A1:B3"/>
    <mergeCell ref="D6:E6"/>
    <mergeCell ref="F6:G6"/>
    <mergeCell ref="E4:G4"/>
    <mergeCell ref="D1:G2"/>
    <mergeCell ref="E5:G5"/>
    <mergeCell ref="E3:G3"/>
    <mergeCell ref="D30:E33"/>
    <mergeCell ref="F30:G33"/>
  </mergeCells>
  <pageMargins left="0.7" right="0.7" top="0.75" bottom="0.75" header="0.3" footer="0.3"/>
  <pageSetup scale="34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F55EAC8-C91E-463C-AD9E-9DAC8AF75210}">
          <x14:formula1>
            <xm:f>التعريفات!$H$3:$H$4</xm:f>
          </x14:formula1>
          <xm:sqref>B17:B20 B14 B15</xm:sqref>
        </x14:dataValidation>
        <x14:dataValidation type="list" allowBlank="1" showInputMessage="1" showErrorMessage="1" xr:uid="{456AAE75-EE39-42B0-8DAA-8684D7060A15}">
          <x14:formula1>
            <xm:f>التعريفات!$E$3:$E$14</xm:f>
          </x14:formula1>
          <xm:sqref>B12</xm:sqref>
        </x14:dataValidation>
        <x14:dataValidation type="list" allowBlank="1" showInputMessage="1" showErrorMessage="1" xr:uid="{C8E6B283-AD34-44B5-B6BC-B3C54F799120}">
          <x14:formula1>
            <xm:f>التعريفات!$I$3:$I$8</xm:f>
          </x14:formula1>
          <xm:sqref>B16</xm:sqref>
        </x14:dataValidation>
        <x14:dataValidation type="list" allowBlank="1" showInputMessage="1" showErrorMessage="1" xr:uid="{DB9C9ACE-B9D0-4C2A-96ED-E1B61C345EA8}">
          <x14:formula1>
            <xm:f>التعريفات!$C$3:$C$12</xm:f>
          </x14:formula1>
          <xm:sqref>J50:L50 E39:G39 E4:G4 J4:L4 E16:G16 J16:L16 E27:G27 J27:L27 J39:L39 E50:G50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الحوافز SNIP </vt:lpstr>
      <vt:lpstr>التعريفات</vt:lpstr>
      <vt:lpstr>Calculater Incentives2022</vt:lpstr>
      <vt:lpstr>التعريفات!Criteria</vt:lpstr>
      <vt:lpstr>التعريفات!Extract</vt:lpstr>
      <vt:lpstr>'الحوافز SNIP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2022-10-31T06:33:57Z</dcterms:modified>
  <cp:category/>
  <cp:contentStatus/>
</cp:coreProperties>
</file>